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2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ryuta/Library/Mobile Documents/com~apple~CloudDocs/高体連弓道専門部/東京都高体連加盟登録/2023年度/"/>
    </mc:Choice>
  </mc:AlternateContent>
  <xr:revisionPtr revIDLastSave="0" documentId="13_ncr:1_{85BB8EFC-91BF-BA4D-A6D5-5DA3876F3302}" xr6:coauthVersionLast="47" xr6:coauthVersionMax="47" xr10:uidLastSave="{00000000-0000-0000-0000-000000000000}"/>
  <bookViews>
    <workbookView xWindow="0" yWindow="760" windowWidth="30240" windowHeight="17880" tabRatio="500" xr2:uid="{00000000-000D-0000-FFFF-FFFF00000000}"/>
  </bookViews>
  <sheets>
    <sheet name="学校情報" sheetId="1" r:id="rId1"/>
    <sheet name="印刷用①" sheetId="2" r:id="rId2"/>
    <sheet name="印刷用②" sheetId="4" r:id="rId3"/>
    <sheet name="印刷用③" sheetId="8" r:id="rId4"/>
    <sheet name="学校情報data" sheetId="7" r:id="rId5"/>
    <sheet name="文言" sheetId="9" state="hidden" r:id="rId6"/>
    <sheet name="加盟校一覧" sheetId="5" state="hidden" r:id="rId7"/>
  </sheets>
  <definedNames>
    <definedName name="_xlnm.Print_Area" localSheetId="1">印刷用①!$A$1:$AC$24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7" l="1"/>
  <c r="A3" i="2" s="1"/>
  <c r="AH3" i="1"/>
  <c r="S8" i="7"/>
  <c r="S9" i="7"/>
  <c r="S10" i="7"/>
  <c r="S11" i="7"/>
  <c r="S12" i="7"/>
  <c r="S13" i="7"/>
  <c r="S14" i="7"/>
  <c r="S15" i="7"/>
  <c r="S7" i="7"/>
  <c r="R7" i="7"/>
  <c r="A1" i="8"/>
  <c r="A1" i="4"/>
  <c r="F7" i="7"/>
  <c r="A7" i="7"/>
  <c r="G7" i="7"/>
  <c r="BH3" i="1"/>
  <c r="AU3" i="1"/>
  <c r="AQ3" i="1"/>
  <c r="F26" i="7"/>
  <c r="A26" i="7"/>
  <c r="AB23" i="8"/>
  <c r="F25" i="7"/>
  <c r="A25" i="7"/>
  <c r="E25" i="7"/>
  <c r="B25" i="7"/>
  <c r="F24" i="7"/>
  <c r="A24" i="7"/>
  <c r="E24" i="7"/>
  <c r="B24" i="7"/>
  <c r="F23" i="7"/>
  <c r="A23" i="7"/>
  <c r="F22" i="7"/>
  <c r="A22" i="7"/>
  <c r="F18" i="4"/>
  <c r="F21" i="7"/>
  <c r="A21" i="7"/>
  <c r="F16" i="4"/>
  <c r="B21" i="7"/>
  <c r="F20" i="7"/>
  <c r="A20" i="7"/>
  <c r="E20" i="7"/>
  <c r="B20" i="7"/>
  <c r="F19" i="7"/>
  <c r="A19" i="7"/>
  <c r="F8" i="7"/>
  <c r="F9" i="7"/>
  <c r="A9" i="7"/>
  <c r="D9" i="7"/>
  <c r="B9" i="7"/>
  <c r="F10" i="7"/>
  <c r="A10" i="7"/>
  <c r="F11" i="7"/>
  <c r="A11" i="7"/>
  <c r="B11" i="7"/>
  <c r="F12" i="7"/>
  <c r="A12" i="7"/>
  <c r="C12" i="7"/>
  <c r="B12" i="7"/>
  <c r="F13" i="7"/>
  <c r="A13" i="7"/>
  <c r="C13" i="7"/>
  <c r="F14" i="7"/>
  <c r="A14" i="7"/>
  <c r="F15" i="7"/>
  <c r="A15" i="7"/>
  <c r="B15" i="7"/>
  <c r="D3" i="1"/>
  <c r="E26" i="7"/>
  <c r="D26" i="7"/>
  <c r="D25" i="7"/>
  <c r="C25" i="7"/>
  <c r="D24" i="7"/>
  <c r="C24" i="7"/>
  <c r="E22" i="7"/>
  <c r="D22" i="7"/>
  <c r="D21" i="7"/>
  <c r="C21" i="7"/>
  <c r="D20" i="7"/>
  <c r="C20" i="7"/>
  <c r="E9" i="7"/>
  <c r="D12" i="7"/>
  <c r="E12" i="7"/>
  <c r="D15" i="7"/>
  <c r="F3" i="1"/>
  <c r="A22" i="1"/>
  <c r="A23" i="1"/>
  <c r="A24" i="1"/>
  <c r="A25" i="1"/>
  <c r="A26" i="1"/>
  <c r="A27" i="1"/>
  <c r="A28" i="1"/>
  <c r="A29" i="1"/>
  <c r="A9" i="1"/>
  <c r="A10" i="1"/>
  <c r="A11" i="1"/>
  <c r="A12" i="1"/>
  <c r="A13" i="1"/>
  <c r="A14" i="1"/>
  <c r="A15" i="1"/>
  <c r="A16" i="1"/>
  <c r="A17" i="1"/>
  <c r="M26" i="7"/>
  <c r="R26" i="7"/>
  <c r="Q26" i="7"/>
  <c r="K26" i="7"/>
  <c r="J26" i="7"/>
  <c r="O26" i="7"/>
  <c r="G26" i="7"/>
  <c r="N26" i="7"/>
  <c r="H26" i="7"/>
  <c r="I26" i="7"/>
  <c r="M25" i="7"/>
  <c r="R25" i="7"/>
  <c r="Q25" i="7"/>
  <c r="K25" i="7"/>
  <c r="J25" i="7"/>
  <c r="O25" i="7"/>
  <c r="G25" i="7"/>
  <c r="N25" i="7"/>
  <c r="H25" i="7"/>
  <c r="I25" i="7"/>
  <c r="M24" i="7"/>
  <c r="R24" i="7"/>
  <c r="Q24" i="7"/>
  <c r="K24" i="7"/>
  <c r="J24" i="7"/>
  <c r="O24" i="7"/>
  <c r="G24" i="7"/>
  <c r="N24" i="7"/>
  <c r="H24" i="7"/>
  <c r="I24" i="7"/>
  <c r="M15" i="7"/>
  <c r="R15" i="7"/>
  <c r="Q15" i="7"/>
  <c r="L15" i="7"/>
  <c r="K15" i="7"/>
  <c r="J15" i="7"/>
  <c r="P15" i="7"/>
  <c r="O15" i="7"/>
  <c r="G15" i="7"/>
  <c r="N15" i="7"/>
  <c r="H15" i="7"/>
  <c r="I15" i="7"/>
  <c r="M14" i="7"/>
  <c r="R14" i="7"/>
  <c r="Q14" i="7"/>
  <c r="L14" i="7"/>
  <c r="K14" i="7"/>
  <c r="J14" i="7"/>
  <c r="P14" i="7"/>
  <c r="O14" i="7"/>
  <c r="G14" i="7"/>
  <c r="N14" i="7"/>
  <c r="H14" i="7"/>
  <c r="I14" i="7"/>
  <c r="M13" i="7"/>
  <c r="R13" i="7"/>
  <c r="Q13" i="7"/>
  <c r="L13" i="7"/>
  <c r="K13" i="7"/>
  <c r="J13" i="7"/>
  <c r="P13" i="7"/>
  <c r="O13" i="7"/>
  <c r="G13" i="7"/>
  <c r="N13" i="7"/>
  <c r="H13" i="7"/>
  <c r="I13" i="7"/>
  <c r="S23" i="8"/>
  <c r="P23" i="8"/>
  <c r="Q22" i="8"/>
  <c r="F22" i="8"/>
  <c r="AB20" i="8"/>
  <c r="S20" i="8"/>
  <c r="F20" i="8"/>
  <c r="Q19" i="8"/>
  <c r="F18" i="8"/>
  <c r="AB17" i="8"/>
  <c r="S17" i="8"/>
  <c r="P17" i="8"/>
  <c r="L17" i="8"/>
  <c r="F17" i="8"/>
  <c r="Q16" i="8"/>
  <c r="F16" i="8"/>
  <c r="P15" i="8"/>
  <c r="F15" i="8"/>
  <c r="M23" i="7"/>
  <c r="R23" i="7"/>
  <c r="Q23" i="7"/>
  <c r="K23" i="7"/>
  <c r="J23" i="7"/>
  <c r="O23" i="7"/>
  <c r="G23" i="7"/>
  <c r="N23" i="7"/>
  <c r="H23" i="7"/>
  <c r="I23" i="7"/>
  <c r="M22" i="7"/>
  <c r="R22" i="7"/>
  <c r="S20" i="4"/>
  <c r="Q22" i="7"/>
  <c r="K22" i="7"/>
  <c r="L20" i="4"/>
  <c r="J22" i="7"/>
  <c r="O22" i="7"/>
  <c r="Q19" i="4"/>
  <c r="G22" i="7"/>
  <c r="N22" i="7"/>
  <c r="P18" i="4"/>
  <c r="H22" i="7"/>
  <c r="I22" i="7"/>
  <c r="M21" i="7"/>
  <c r="AB17" i="4"/>
  <c r="R21" i="7"/>
  <c r="Q21" i="7"/>
  <c r="P17" i="4"/>
  <c r="K21" i="7"/>
  <c r="J21" i="7"/>
  <c r="F17" i="4"/>
  <c r="O21" i="7"/>
  <c r="G21" i="7"/>
  <c r="N21" i="7"/>
  <c r="H21" i="7"/>
  <c r="I21" i="7"/>
  <c r="F15" i="4"/>
  <c r="M20" i="7"/>
  <c r="AB24" i="2"/>
  <c r="R20" i="7"/>
  <c r="S24" i="2"/>
  <c r="Q20" i="7"/>
  <c r="P24" i="2"/>
  <c r="K20" i="7"/>
  <c r="L24" i="2"/>
  <c r="J20" i="7"/>
  <c r="F24" i="2"/>
  <c r="O20" i="7"/>
  <c r="Q23" i="2"/>
  <c r="G20" i="7"/>
  <c r="F23" i="2"/>
  <c r="N20" i="7"/>
  <c r="P22" i="2"/>
  <c r="H20" i="7"/>
  <c r="I20" i="7"/>
  <c r="F22" i="2"/>
  <c r="M19" i="7"/>
  <c r="R19" i="7"/>
  <c r="Q19" i="7"/>
  <c r="K19" i="7"/>
  <c r="J19" i="7"/>
  <c r="O19" i="7"/>
  <c r="N19" i="7"/>
  <c r="M7" i="7"/>
  <c r="Q7" i="7"/>
  <c r="O7" i="7"/>
  <c r="N7" i="7"/>
  <c r="K7" i="7"/>
  <c r="J7" i="7"/>
  <c r="G19" i="7"/>
  <c r="H19" i="7"/>
  <c r="I19" i="7"/>
  <c r="H7" i="7"/>
  <c r="I7" i="7"/>
  <c r="P26" i="7"/>
  <c r="L26" i="7"/>
  <c r="P25" i="7"/>
  <c r="L25" i="7"/>
  <c r="P24" i="7"/>
  <c r="L24" i="7"/>
  <c r="P23" i="7"/>
  <c r="L23" i="7"/>
  <c r="P22" i="7"/>
  <c r="L22" i="7"/>
  <c r="P21" i="7"/>
  <c r="L21" i="7"/>
  <c r="P20" i="7"/>
  <c r="L20" i="7"/>
  <c r="P19" i="7"/>
  <c r="L19" i="7"/>
  <c r="U14" i="8"/>
  <c r="E14" i="8"/>
  <c r="P11" i="8"/>
  <c r="R6" i="8"/>
  <c r="T5" i="8"/>
  <c r="F3" i="8"/>
  <c r="M12" i="7"/>
  <c r="AC14" i="4"/>
  <c r="R12" i="7"/>
  <c r="U14" i="4"/>
  <c r="Q12" i="7"/>
  <c r="R14" i="4"/>
  <c r="L12" i="7"/>
  <c r="O14" i="4"/>
  <c r="K12" i="7"/>
  <c r="K14" i="4"/>
  <c r="J12" i="7"/>
  <c r="E14" i="4"/>
  <c r="P12" i="7"/>
  <c r="T13" i="4"/>
  <c r="O12" i="7"/>
  <c r="Q12" i="4"/>
  <c r="G12" i="7"/>
  <c r="F12" i="4"/>
  <c r="N12" i="7"/>
  <c r="P11" i="4"/>
  <c r="H12" i="7"/>
  <c r="I12" i="7"/>
  <c r="F11" i="4"/>
  <c r="M11" i="7"/>
  <c r="R11" i="7"/>
  <c r="U10" i="4"/>
  <c r="Q11" i="7"/>
  <c r="L11" i="7"/>
  <c r="O10" i="4"/>
  <c r="K11" i="7"/>
  <c r="J11" i="7"/>
  <c r="E10" i="4"/>
  <c r="P11" i="7"/>
  <c r="O11" i="7"/>
  <c r="Q8" i="4"/>
  <c r="G11" i="7"/>
  <c r="N11" i="7"/>
  <c r="P7" i="4"/>
  <c r="H11" i="7"/>
  <c r="I11" i="7"/>
  <c r="M10" i="7"/>
  <c r="R10" i="7"/>
  <c r="Q10" i="7"/>
  <c r="L10" i="7"/>
  <c r="K10" i="7"/>
  <c r="J10" i="7"/>
  <c r="P10" i="7"/>
  <c r="O10" i="7"/>
  <c r="G10" i="7"/>
  <c r="N10" i="7"/>
  <c r="H10" i="7"/>
  <c r="I10" i="7"/>
  <c r="M9" i="7"/>
  <c r="AC18" i="2"/>
  <c r="R9" i="7"/>
  <c r="Q9" i="7"/>
  <c r="R18" i="2"/>
  <c r="L9" i="7"/>
  <c r="K9" i="7"/>
  <c r="K18" i="2"/>
  <c r="J9" i="7"/>
  <c r="P9" i="7"/>
  <c r="T17" i="2"/>
  <c r="O9" i="7"/>
  <c r="G9" i="7"/>
  <c r="F16" i="2"/>
  <c r="N9" i="7"/>
  <c r="H9" i="7"/>
  <c r="I9" i="7"/>
  <c r="M8" i="7"/>
  <c r="R8" i="7"/>
  <c r="Q8" i="7"/>
  <c r="L8" i="7"/>
  <c r="K8" i="7"/>
  <c r="J8" i="7"/>
  <c r="P8" i="7"/>
  <c r="O8" i="7"/>
  <c r="G8" i="7"/>
  <c r="N8" i="7"/>
  <c r="H8" i="7"/>
  <c r="I8" i="7"/>
  <c r="P7" i="7"/>
  <c r="L7" i="7"/>
  <c r="AY3" i="1"/>
  <c r="K2" i="7" s="1"/>
  <c r="U3" i="1"/>
  <c r="G2" i="7" s="1"/>
  <c r="Q3" i="1"/>
  <c r="F2" i="7" s="1"/>
  <c r="P3" i="1"/>
  <c r="E2" i="7" s="1"/>
  <c r="O3" i="1"/>
  <c r="D2" i="7" s="1"/>
  <c r="F8" i="2"/>
  <c r="Q8" i="2"/>
  <c r="T9" i="2"/>
  <c r="K10" i="2"/>
  <c r="E7" i="7"/>
  <c r="AC10" i="2"/>
  <c r="O10" i="2"/>
  <c r="U10" i="2"/>
  <c r="A8" i="7"/>
  <c r="P3" i="8"/>
  <c r="U6" i="8"/>
  <c r="K14" i="8"/>
  <c r="P15" i="2"/>
  <c r="E18" i="2"/>
  <c r="U18" i="2"/>
  <c r="F7" i="4"/>
  <c r="F4" i="8"/>
  <c r="AC6" i="8"/>
  <c r="O14" i="8"/>
  <c r="D11" i="7"/>
  <c r="T9" i="4"/>
  <c r="R10" i="4"/>
  <c r="Q4" i="8"/>
  <c r="F11" i="8"/>
  <c r="R14" i="8"/>
  <c r="C11" i="7"/>
  <c r="E6" i="8"/>
  <c r="F12" i="8"/>
  <c r="AC14" i="8"/>
  <c r="C15" i="7"/>
  <c r="Q16" i="2"/>
  <c r="O18" i="2"/>
  <c r="K6" i="8"/>
  <c r="Q12" i="8"/>
  <c r="E13" i="7"/>
  <c r="F15" i="2"/>
  <c r="F8" i="4"/>
  <c r="K10" i="4"/>
  <c r="AC10" i="4"/>
  <c r="O6" i="8"/>
  <c r="T13" i="8"/>
  <c r="D13" i="7"/>
  <c r="B13" i="7"/>
  <c r="F4" i="4"/>
  <c r="A1" i="2"/>
  <c r="B10" i="7"/>
  <c r="E10" i="7"/>
  <c r="AC6" i="4"/>
  <c r="R6" i="4"/>
  <c r="K6" i="4"/>
  <c r="T5" i="4"/>
  <c r="F3" i="4"/>
  <c r="P3" i="4"/>
  <c r="C10" i="7"/>
  <c r="U6" i="4"/>
  <c r="O6" i="4"/>
  <c r="E6" i="4"/>
  <c r="Q4" i="4"/>
  <c r="D10" i="7"/>
  <c r="B14" i="7"/>
  <c r="E14" i="7"/>
  <c r="U10" i="8"/>
  <c r="E10" i="8"/>
  <c r="P7" i="8"/>
  <c r="R10" i="8"/>
  <c r="T9" i="8"/>
  <c r="F7" i="8"/>
  <c r="C14" i="7"/>
  <c r="O10" i="8"/>
  <c r="Q8" i="8"/>
  <c r="D14" i="7"/>
  <c r="AC10" i="8"/>
  <c r="K10" i="8"/>
  <c r="F8" i="8"/>
  <c r="B23" i="7"/>
  <c r="C23" i="7"/>
  <c r="AB23" i="4"/>
  <c r="P23" i="4"/>
  <c r="F23" i="4"/>
  <c r="F22" i="4"/>
  <c r="F21" i="4"/>
  <c r="E23" i="7"/>
  <c r="S23" i="4"/>
  <c r="L23" i="4"/>
  <c r="Q22" i="4"/>
  <c r="P21" i="4"/>
  <c r="D23" i="7"/>
  <c r="B19" i="7"/>
  <c r="C19" i="7"/>
  <c r="F19" i="2"/>
  <c r="F20" i="2"/>
  <c r="S21" i="2"/>
  <c r="L21" i="2"/>
  <c r="Q20" i="2"/>
  <c r="E19" i="7"/>
  <c r="D19" i="7"/>
  <c r="AB21" i="2"/>
  <c r="P21" i="2"/>
  <c r="F21" i="2"/>
  <c r="P19" i="2"/>
  <c r="F7" i="2"/>
  <c r="P15" i="4"/>
  <c r="F19" i="4"/>
  <c r="F20" i="4"/>
  <c r="P20" i="4"/>
  <c r="AB20" i="4"/>
  <c r="F19" i="8"/>
  <c r="P20" i="8"/>
  <c r="P21" i="8"/>
  <c r="L23" i="8"/>
  <c r="E15" i="7"/>
  <c r="E11" i="7"/>
  <c r="C9" i="7"/>
  <c r="C22" i="7"/>
  <c r="C26" i="7"/>
  <c r="C7" i="7"/>
  <c r="B8" i="7"/>
  <c r="B22" i="7"/>
  <c r="B26" i="7"/>
  <c r="E10" i="2"/>
  <c r="P7" i="2"/>
  <c r="R10" i="2"/>
  <c r="Q16" i="4"/>
  <c r="L17" i="4"/>
  <c r="S17" i="4"/>
  <c r="P18" i="8"/>
  <c r="L20" i="8"/>
  <c r="F21" i="8"/>
  <c r="F23" i="8"/>
  <c r="D7" i="7"/>
  <c r="E21" i="7"/>
  <c r="B7" i="7"/>
  <c r="C8" i="7"/>
  <c r="O14" i="2"/>
  <c r="Q12" i="2"/>
  <c r="D8" i="7"/>
  <c r="E8" i="7"/>
  <c r="AC14" i="2"/>
  <c r="K14" i="2"/>
  <c r="F12" i="2"/>
  <c r="U14" i="2"/>
  <c r="E14" i="2"/>
  <c r="P11" i="2"/>
  <c r="R14" i="2"/>
  <c r="T13" i="2"/>
  <c r="F11" i="2"/>
  <c r="H2" i="7" l="1"/>
  <c r="C2" i="7"/>
  <c r="D2" i="4"/>
  <c r="M2" i="4" s="1"/>
  <c r="D2" i="8"/>
  <c r="I2" i="7"/>
  <c r="I6" i="2" s="1"/>
  <c r="M2" i="8"/>
  <c r="M4" i="2"/>
  <c r="M2" i="2"/>
  <c r="D5" i="2"/>
  <c r="Y6" i="2"/>
  <c r="D2" i="2"/>
  <c r="AA2" i="2"/>
  <c r="J4" i="2"/>
  <c r="L2" i="7"/>
  <c r="B2" i="7"/>
  <c r="J2" i="2" s="1"/>
  <c r="J2" i="7"/>
  <c r="P6" i="2" s="1"/>
</calcChain>
</file>

<file path=xl/sharedStrings.xml><?xml version="1.0" encoding="utf-8"?>
<sst xmlns="http://schemas.openxmlformats.org/spreadsheetml/2006/main" count="1100" uniqueCount="605">
  <si>
    <t>学校番号</t>
    <rPh sb="0" eb="4">
      <t>ガッコウバンゴウ</t>
    </rPh>
    <phoneticPr fontId="1"/>
  </si>
  <si>
    <t>ふりがな</t>
    <phoneticPr fontId="1"/>
  </si>
  <si>
    <t>氏名</t>
    <rPh sb="0" eb="2">
      <t>simei</t>
    </rPh>
    <phoneticPr fontId="1"/>
  </si>
  <si>
    <t>年齢</t>
    <rPh sb="0" eb="2">
      <t>ネンレイ</t>
    </rPh>
    <phoneticPr fontId="1"/>
  </si>
  <si>
    <t>職</t>
    <rPh sb="0" eb="1">
      <t>syoku</t>
    </rPh>
    <phoneticPr fontId="1"/>
  </si>
  <si>
    <t>住所</t>
    <rPh sb="0" eb="2">
      <t>ジュウショ</t>
    </rPh>
    <phoneticPr fontId="1"/>
  </si>
  <si>
    <t>教科</t>
    <rPh sb="0" eb="2">
      <t>kyouka</t>
    </rPh>
    <phoneticPr fontId="1"/>
  </si>
  <si>
    <t>段位</t>
    <rPh sb="0" eb="2">
      <t>ダンイ</t>
    </rPh>
    <phoneticPr fontId="1"/>
  </si>
  <si>
    <t>TEL</t>
    <phoneticPr fontId="1"/>
  </si>
  <si>
    <t>メールアドレス</t>
    <phoneticPr fontId="1"/>
  </si>
  <si>
    <t>顧問教員</t>
    <rPh sb="0" eb="4">
      <t>コモンキョウイン</t>
    </rPh>
    <phoneticPr fontId="1"/>
  </si>
  <si>
    <t>学校名</t>
    <rPh sb="0" eb="3">
      <t>ガッコウメイ</t>
    </rPh>
    <phoneticPr fontId="1"/>
  </si>
  <si>
    <t>FAX</t>
    <phoneticPr fontId="1"/>
  </si>
  <si>
    <t>メール</t>
    <phoneticPr fontId="1"/>
  </si>
  <si>
    <t>学校長名</t>
    <rPh sb="0" eb="2">
      <t>ガッコウチョウメイ</t>
    </rPh>
    <rPh sb="2" eb="3">
      <t>ナガ</t>
    </rPh>
    <rPh sb="3" eb="4">
      <t>メイ</t>
    </rPh>
    <phoneticPr fontId="1"/>
  </si>
  <si>
    <t>TEL</t>
    <phoneticPr fontId="1"/>
  </si>
  <si>
    <t>氏名</t>
    <rPh sb="0" eb="2">
      <t>シメイ</t>
    </rPh>
    <phoneticPr fontId="1"/>
  </si>
  <si>
    <t>ふりがな</t>
    <phoneticPr fontId="1"/>
  </si>
  <si>
    <t>職業</t>
    <rPh sb="0" eb="2">
      <t>ショクギョウ</t>
    </rPh>
    <phoneticPr fontId="1"/>
  </si>
  <si>
    <t>コーチ（職員以外）</t>
    <rPh sb="4" eb="6">
      <t>ショクイン</t>
    </rPh>
    <rPh sb="6" eb="8">
      <t>イガイ</t>
    </rPh>
    <phoneticPr fontId="1"/>
  </si>
  <si>
    <t>設立</t>
    <rPh sb="0" eb="2">
      <t>セツリツ</t>
    </rPh>
    <phoneticPr fontId="1"/>
  </si>
  <si>
    <t>男</t>
    <rPh sb="0" eb="1">
      <t>オトコ</t>
    </rPh>
    <phoneticPr fontId="6"/>
  </si>
  <si>
    <t>女</t>
    <rPh sb="0" eb="1">
      <t>オンナ</t>
    </rPh>
    <phoneticPr fontId="6"/>
  </si>
  <si>
    <t>郵便番号</t>
    <rPh sb="0" eb="4">
      <t>ユウビンバンゴウ</t>
    </rPh>
    <phoneticPr fontId="6"/>
  </si>
  <si>
    <t>住所</t>
    <rPh sb="0" eb="2">
      <t>ジュウショ</t>
    </rPh>
    <phoneticPr fontId="6"/>
  </si>
  <si>
    <t>TEL</t>
    <phoneticPr fontId="1"/>
  </si>
  <si>
    <t>FAX</t>
    <phoneticPr fontId="1"/>
  </si>
  <si>
    <t>03-3381-0508</t>
  </si>
  <si>
    <t>0422-47-6302</t>
  </si>
  <si>
    <t>03-3826-1923</t>
  </si>
  <si>
    <t>学校名</t>
    <rPh sb="0" eb="3">
      <t>ガッコウメイ</t>
    </rPh>
    <phoneticPr fontId="1"/>
  </si>
  <si>
    <t>２枚目</t>
    <rPh sb="1" eb="3">
      <t>マイメ</t>
    </rPh>
    <phoneticPr fontId="1"/>
  </si>
  <si>
    <t>略称</t>
    <rPh sb="0" eb="2">
      <t>リャクショウ</t>
    </rPh>
    <phoneticPr fontId="1"/>
  </si>
  <si>
    <t>八潮</t>
  </si>
  <si>
    <t>三田</t>
  </si>
  <si>
    <t>昭和</t>
  </si>
  <si>
    <t>第五商業</t>
  </si>
  <si>
    <t>三鷹</t>
  </si>
  <si>
    <t>江戸川</t>
  </si>
  <si>
    <t>学芸大学附属</t>
  </si>
  <si>
    <t>田園調布学園</t>
  </si>
  <si>
    <t>目黒学院</t>
  </si>
  <si>
    <t>國學院</t>
  </si>
  <si>
    <t>城北</t>
  </si>
  <si>
    <t>國學院久我山</t>
  </si>
  <si>
    <t>法政大学</t>
  </si>
  <si>
    <t>日比谷</t>
  </si>
  <si>
    <t>都市大等々力</t>
  </si>
  <si>
    <t>早稲田</t>
  </si>
  <si>
    <t>日大鶴ヶ丘</t>
  </si>
  <si>
    <t>小岩</t>
  </si>
  <si>
    <t>駒沢学園女子</t>
  </si>
  <si>
    <t>芝商業</t>
  </si>
  <si>
    <t>佼成学園</t>
  </si>
  <si>
    <t>海城</t>
  </si>
  <si>
    <t>早稲田実業</t>
  </si>
  <si>
    <t>錦城</t>
  </si>
  <si>
    <t>立川国際</t>
  </si>
  <si>
    <t>東海大高輪台</t>
  </si>
  <si>
    <t>玉川学園</t>
  </si>
  <si>
    <t>立正</t>
  </si>
  <si>
    <t>東京成徳</t>
  </si>
  <si>
    <t>文大杉並</t>
  </si>
  <si>
    <t>東</t>
  </si>
  <si>
    <t>芝浦工大</t>
  </si>
  <si>
    <t>吉祥女子</t>
  </si>
  <si>
    <t>目白研心</t>
  </si>
  <si>
    <t>東海大学菅生</t>
  </si>
  <si>
    <t>秋留台</t>
  </si>
  <si>
    <t>筑波大学附属</t>
  </si>
  <si>
    <t>慶應義塾女子</t>
  </si>
  <si>
    <t>駒場学園</t>
  </si>
  <si>
    <t>多摩大学目黒</t>
  </si>
  <si>
    <t>東京女子学院</t>
  </si>
  <si>
    <t>科学技術学園</t>
  </si>
  <si>
    <t>竹台</t>
  </si>
  <si>
    <t>東京実業</t>
  </si>
  <si>
    <t>練馬</t>
  </si>
  <si>
    <t>桜美林</t>
  </si>
  <si>
    <t>晴海総合</t>
  </si>
  <si>
    <t>井草</t>
  </si>
  <si>
    <t>つばさ総合</t>
  </si>
  <si>
    <t>芦花</t>
  </si>
  <si>
    <t>杉並総合</t>
  </si>
  <si>
    <t>翔陽</t>
  </si>
  <si>
    <t>明星学園</t>
  </si>
  <si>
    <t>開成</t>
  </si>
  <si>
    <t>美原</t>
  </si>
  <si>
    <t>新渡戸文化</t>
  </si>
  <si>
    <t>大成</t>
  </si>
  <si>
    <t>葛飾総合</t>
  </si>
  <si>
    <t>桜修館</t>
  </si>
  <si>
    <t>郁文館</t>
  </si>
  <si>
    <t>宝仙学園</t>
  </si>
  <si>
    <t>世田谷総合</t>
  </si>
  <si>
    <t>駿台学園</t>
  </si>
  <si>
    <t>昭和第一</t>
  </si>
  <si>
    <t>瑞穂農芸</t>
  </si>
  <si>
    <t>訂正がある場合→</t>
    <rPh sb="0" eb="2">
      <t>テイセイ</t>
    </rPh>
    <rPh sb="5" eb="7">
      <t>バアイ</t>
    </rPh>
    <phoneticPr fontId="1"/>
  </si>
  <si>
    <t>校長名</t>
    <rPh sb="0" eb="3">
      <t>コウチョウメイ</t>
    </rPh>
    <phoneticPr fontId="1"/>
  </si>
  <si>
    <t>メール</t>
    <phoneticPr fontId="1"/>
  </si>
  <si>
    <t>学校情報</t>
    <rPh sb="0" eb="4">
      <t>ガッコウジョウホウ</t>
    </rPh>
    <phoneticPr fontId="1"/>
  </si>
  <si>
    <t>顧問</t>
    <rPh sb="0" eb="2">
      <t>コモン</t>
    </rPh>
    <phoneticPr fontId="1"/>
  </si>
  <si>
    <t>氏名</t>
    <rPh sb="0" eb="2">
      <t>シメイ</t>
    </rPh>
    <phoneticPr fontId="1"/>
  </si>
  <si>
    <t>苗字</t>
    <rPh sb="0" eb="2">
      <t>ミョウジ</t>
    </rPh>
    <phoneticPr fontId="1"/>
  </si>
  <si>
    <t>名前</t>
    <rPh sb="0" eb="2">
      <t>ナマエ</t>
    </rPh>
    <phoneticPr fontId="1"/>
  </si>
  <si>
    <t>ふりがな</t>
    <phoneticPr fontId="1"/>
  </si>
  <si>
    <t>みょうじ</t>
    <phoneticPr fontId="1"/>
  </si>
  <si>
    <t>なまえ</t>
    <phoneticPr fontId="1"/>
  </si>
  <si>
    <t>職</t>
    <rPh sb="0" eb="1">
      <t>syoku</t>
    </rPh>
    <phoneticPr fontId="1"/>
  </si>
  <si>
    <t>教科</t>
    <rPh sb="0" eb="2">
      <t>kyouka</t>
    </rPh>
    <phoneticPr fontId="1"/>
  </si>
  <si>
    <t>称号</t>
    <rPh sb="0" eb="2">
      <t>ショウゴウ</t>
    </rPh>
    <phoneticPr fontId="1"/>
  </si>
  <si>
    <t>段位</t>
    <rPh sb="0" eb="2">
      <t>ダンイ</t>
    </rPh>
    <phoneticPr fontId="1"/>
  </si>
  <si>
    <t>弓道経験</t>
    <rPh sb="0" eb="2">
      <t>キュウドウ</t>
    </rPh>
    <rPh sb="2" eb="4">
      <t>ケイケン</t>
    </rPh>
    <phoneticPr fontId="1"/>
  </si>
  <si>
    <t>メールアドレス</t>
    <phoneticPr fontId="1"/>
  </si>
  <si>
    <t>郵便番号</t>
    <rPh sb="0" eb="4">
      <t>ユウビンバンゴウ</t>
    </rPh>
    <phoneticPr fontId="1"/>
  </si>
  <si>
    <t>姓</t>
    <rPh sb="0" eb="1">
      <t>seimei</t>
    </rPh>
    <phoneticPr fontId="1"/>
  </si>
  <si>
    <t>名</t>
    <rPh sb="0" eb="1">
      <t>メイ</t>
    </rPh>
    <phoneticPr fontId="1"/>
  </si>
  <si>
    <t>せい</t>
    <phoneticPr fontId="1"/>
  </si>
  <si>
    <t>めい</t>
    <phoneticPr fontId="1"/>
  </si>
  <si>
    <t>コーチ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</si>
  <si>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</si>
  <si>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</si>
  <si>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</si>
  <si>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</si>
  <si>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</si>
  <si>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</si>
  <si>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３枚目</t>
    <rPh sb="1" eb="3">
      <t>マイメ</t>
    </rPh>
    <phoneticPr fontId="1"/>
  </si>
  <si>
    <t>なし</t>
    <phoneticPr fontId="1"/>
  </si>
  <si>
    <t>3級</t>
    <rPh sb="1" eb="2">
      <t>キュウ</t>
    </rPh>
    <phoneticPr fontId="1"/>
  </si>
  <si>
    <t>2級</t>
    <rPh sb="1" eb="2">
      <t>キュウ</t>
    </rPh>
    <phoneticPr fontId="1"/>
  </si>
  <si>
    <t>1級</t>
    <rPh sb="1" eb="2">
      <t>キュウ</t>
    </rPh>
    <phoneticPr fontId="1"/>
  </si>
  <si>
    <t>初段</t>
    <rPh sb="0" eb="2">
      <t>ショダン</t>
    </rPh>
    <phoneticPr fontId="1"/>
  </si>
  <si>
    <t>弐段</t>
    <rPh sb="0" eb="2">
      <t>ニダン</t>
    </rPh>
    <phoneticPr fontId="1"/>
  </si>
  <si>
    <t>参段</t>
    <rPh sb="0" eb="1">
      <t>サンカン</t>
    </rPh>
    <rPh sb="1" eb="2">
      <t>ダン</t>
    </rPh>
    <phoneticPr fontId="1"/>
  </si>
  <si>
    <t>四段</t>
    <rPh sb="0" eb="2">
      <t>yoンンdaンン</t>
    </rPh>
    <phoneticPr fontId="1"/>
  </si>
  <si>
    <t>五段</t>
    <rPh sb="0" eb="2">
      <t>ゴダン</t>
    </rPh>
    <phoneticPr fontId="1"/>
  </si>
  <si>
    <t>六段</t>
    <rPh sb="0" eb="2">
      <t>ロクダン</t>
    </rPh>
    <phoneticPr fontId="1"/>
  </si>
  <si>
    <t>七段</t>
    <rPh sb="0" eb="2">
      <t>ナナダン</t>
    </rPh>
    <phoneticPr fontId="1"/>
  </si>
  <si>
    <t>八段</t>
    <rPh sb="0" eb="2">
      <t>ハチダン</t>
    </rPh>
    <phoneticPr fontId="1"/>
  </si>
  <si>
    <t>男</t>
  </si>
  <si>
    <t>女</t>
  </si>
  <si>
    <t>130-0022</t>
  </si>
  <si>
    <t>03-3631-1815</t>
  </si>
  <si>
    <t>03-3846-6682</t>
  </si>
  <si>
    <t>140-0002</t>
  </si>
  <si>
    <t>03-3471-7384</t>
  </si>
  <si>
    <t>03-3472-9840</t>
  </si>
  <si>
    <t>108-0073</t>
  </si>
  <si>
    <t>03-3453-1991</t>
  </si>
  <si>
    <t>03-3453-2899</t>
  </si>
  <si>
    <t>196-0033</t>
  </si>
  <si>
    <t>042-541-0222</t>
  </si>
  <si>
    <t>042-546-0150</t>
  </si>
  <si>
    <t>186-0004</t>
  </si>
  <si>
    <t>042-572-0132</t>
  </si>
  <si>
    <t>042-573-8794</t>
  </si>
  <si>
    <t>181-0004</t>
  </si>
  <si>
    <t>0422-46-3311</t>
  </si>
  <si>
    <t>0422-49-8429</t>
  </si>
  <si>
    <t>132-0031</t>
  </si>
  <si>
    <t>03-3651-0297</t>
  </si>
  <si>
    <t>03-3674-0970</t>
  </si>
  <si>
    <t>154-0002</t>
  </si>
  <si>
    <t>03-3421-5151</t>
  </si>
  <si>
    <t>03-3421-5152</t>
  </si>
  <si>
    <t>177-0044</t>
  </si>
  <si>
    <t>03-3928-4110</t>
  </si>
  <si>
    <t>146-8588</t>
  </si>
  <si>
    <t>03-3759-3291</t>
  </si>
  <si>
    <t>03-3759-3614</t>
  </si>
  <si>
    <t>158-8512</t>
  </si>
  <si>
    <t>03-3727-6121</t>
  </si>
  <si>
    <t>03-3727-2984</t>
  </si>
  <si>
    <t>153-8631</t>
  </si>
  <si>
    <t>03-3711-6556</t>
  </si>
  <si>
    <t>03-3713-7448</t>
  </si>
  <si>
    <t>150-0001</t>
  </si>
  <si>
    <t>03-3403-2331</t>
  </si>
  <si>
    <t>03-3403-1320</t>
  </si>
  <si>
    <t>174-8711</t>
  </si>
  <si>
    <t>03-3956-3157</t>
  </si>
  <si>
    <t>03-3956-9779</t>
  </si>
  <si>
    <t>168-0082</t>
  </si>
  <si>
    <t>03-3334-1151</t>
  </si>
  <si>
    <t>03-3335-1233</t>
  </si>
  <si>
    <t>181-0002</t>
  </si>
  <si>
    <t>0422-79-6230</t>
  </si>
  <si>
    <t>0422-79-6260</t>
  </si>
  <si>
    <t>100-0014</t>
  </si>
  <si>
    <t>03-3581-0808</t>
  </si>
  <si>
    <t>03-3597-8331</t>
  </si>
  <si>
    <t>108-0071</t>
  </si>
  <si>
    <t>03-3441-2005</t>
  </si>
  <si>
    <t>03-3441-4043</t>
  </si>
  <si>
    <t>158-0082</t>
  </si>
  <si>
    <t>03-5962-0104</t>
  </si>
  <si>
    <t>03-3701-2197</t>
  </si>
  <si>
    <t>162-8654</t>
  </si>
  <si>
    <t>03-3202-7674</t>
  </si>
  <si>
    <t>03-3202-7692</t>
  </si>
  <si>
    <t>168-0063</t>
  </si>
  <si>
    <t>03-3322-7521</t>
  </si>
  <si>
    <t>03-3325-0203</t>
  </si>
  <si>
    <t>133-0044</t>
  </si>
  <si>
    <t>03-3651-2250</t>
  </si>
  <si>
    <t>03-3674-1405</t>
  </si>
  <si>
    <t>206-8511</t>
  </si>
  <si>
    <t>042-331-1911</t>
  </si>
  <si>
    <t>042-350-7188</t>
  </si>
  <si>
    <t>105-0022</t>
  </si>
  <si>
    <t>03-3431-0760</t>
  </si>
  <si>
    <t>03-3435-0240</t>
  </si>
  <si>
    <t>166-0012</t>
  </si>
  <si>
    <t>03-3381-7227</t>
  </si>
  <si>
    <t>03-3380-5656</t>
  </si>
  <si>
    <t>169-0072</t>
  </si>
  <si>
    <t>03-3209-5880</t>
  </si>
  <si>
    <t>03-3209-6990</t>
  </si>
  <si>
    <t>185-8505</t>
  </si>
  <si>
    <t>042-300-2121</t>
  </si>
  <si>
    <t>042-300-1123</t>
  </si>
  <si>
    <t>187-0001</t>
  </si>
  <si>
    <t>042-341-0741</t>
  </si>
  <si>
    <t>042-345-4255</t>
  </si>
  <si>
    <t>190-0012</t>
  </si>
  <si>
    <t>042-524-3903</t>
  </si>
  <si>
    <t>042-527-1829</t>
  </si>
  <si>
    <t>108-0074</t>
  </si>
  <si>
    <t>03-3448-4011</t>
  </si>
  <si>
    <t>03-3448-4020</t>
  </si>
  <si>
    <t>194-8610</t>
  </si>
  <si>
    <t>042-739-8533</t>
  </si>
  <si>
    <t>042-739-8559</t>
  </si>
  <si>
    <t>143-8557</t>
  </si>
  <si>
    <t>03-6303-7683</t>
  </si>
  <si>
    <t>03-3775-1356</t>
  </si>
  <si>
    <t>114-0002</t>
  </si>
  <si>
    <t>03-3911-5196</t>
  </si>
  <si>
    <t>03-3911-2447</t>
  </si>
  <si>
    <t>166-0004</t>
  </si>
  <si>
    <t>03-3392-6636</t>
  </si>
  <si>
    <t>03-3391-8272</t>
  </si>
  <si>
    <t>189-0024</t>
  </si>
  <si>
    <t>042-391-4133</t>
  </si>
  <si>
    <t>042-392-6424</t>
  </si>
  <si>
    <t>136-0074</t>
  </si>
  <si>
    <t>03-3644-7176</t>
  </si>
  <si>
    <t>03-3615-7463</t>
  </si>
  <si>
    <t>135-8139</t>
  </si>
  <si>
    <t>江東区豊洲６－２－７</t>
  </si>
  <si>
    <t>03-3520-8501</t>
  </si>
  <si>
    <t>03-3520-8504</t>
  </si>
  <si>
    <t>180-0002</t>
  </si>
  <si>
    <t>0422-22-8117</t>
  </si>
  <si>
    <t>0422-22-9752</t>
  </si>
  <si>
    <t>161-8522</t>
  </si>
  <si>
    <t>03-5996-3133</t>
  </si>
  <si>
    <t>197-0801</t>
  </si>
  <si>
    <t>042-559-2200</t>
  </si>
  <si>
    <t>042-532-7072</t>
  </si>
  <si>
    <t>197-0812</t>
  </si>
  <si>
    <t>042-559-6821</t>
  </si>
  <si>
    <t>042-558-3164</t>
  </si>
  <si>
    <t>140-8707</t>
  </si>
  <si>
    <t>品川区北品川3-3-12</t>
  </si>
  <si>
    <t>03-3474-4048</t>
  </si>
  <si>
    <t>03-3471-4076</t>
  </si>
  <si>
    <t>112-0012</t>
  </si>
  <si>
    <t>03-3941-7176</t>
  </si>
  <si>
    <t>03-3943-0848</t>
  </si>
  <si>
    <t>03-5427-1674</t>
  </si>
  <si>
    <t>03-5427-1675</t>
  </si>
  <si>
    <t>155-0032</t>
  </si>
  <si>
    <t>03-3413-5561</t>
  </si>
  <si>
    <t>03-3795-9068</t>
  </si>
  <si>
    <t>153-0064</t>
  </si>
  <si>
    <t>03-3714-2661</t>
  </si>
  <si>
    <t>03-3714-2632</t>
  </si>
  <si>
    <t>177-0051</t>
  </si>
  <si>
    <t>03-3920-5151</t>
  </si>
  <si>
    <t>03-5991-0632</t>
  </si>
  <si>
    <t>157-8562</t>
  </si>
  <si>
    <t>03-5494-7711</t>
  </si>
  <si>
    <t>03-5494-7720</t>
  </si>
  <si>
    <t>116-0014</t>
  </si>
  <si>
    <t>03-3891-1515</t>
  </si>
  <si>
    <t>03-3891-1518</t>
  </si>
  <si>
    <t>144-0051</t>
  </si>
  <si>
    <t>03-3732-4481</t>
  </si>
  <si>
    <t>03-3732-4456</t>
  </si>
  <si>
    <t>179-8908</t>
  </si>
  <si>
    <t>03-3990-8643</t>
  </si>
  <si>
    <t>03-3926-8373</t>
  </si>
  <si>
    <t>194-0294</t>
  </si>
  <si>
    <t>042-797-2667</t>
  </si>
  <si>
    <t>042-797-3432</t>
  </si>
  <si>
    <t>104-0053</t>
  </si>
  <si>
    <t>03-3531-5021</t>
  </si>
  <si>
    <t>03-3531-5024</t>
  </si>
  <si>
    <t>03-3920-0319</t>
  </si>
  <si>
    <t>03-5991-0757</t>
  </si>
  <si>
    <t>144-8533</t>
  </si>
  <si>
    <t>03-5737-0151</t>
  </si>
  <si>
    <t>03-5737-0154</t>
  </si>
  <si>
    <t>157-0063</t>
  </si>
  <si>
    <t>03-5315-3322</t>
  </si>
  <si>
    <t>168-0073</t>
  </si>
  <si>
    <t>03-3303-1003</t>
  </si>
  <si>
    <t>03-3303-7751</t>
  </si>
  <si>
    <t>193-0944</t>
  </si>
  <si>
    <t>042-663-3318</t>
  </si>
  <si>
    <t>042-663-3362</t>
  </si>
  <si>
    <t>0422-48-6221</t>
  </si>
  <si>
    <t>0422-41-6091</t>
  </si>
  <si>
    <t>116-0013</t>
  </si>
  <si>
    <t>03-3822-0743</t>
  </si>
  <si>
    <t>03-3822-4558</t>
  </si>
  <si>
    <t>143-0012</t>
  </si>
  <si>
    <t>03-3764-3883</t>
  </si>
  <si>
    <t>03-3764-3854</t>
  </si>
  <si>
    <t>164-8638</t>
  </si>
  <si>
    <t>中野区本町6-38-1</t>
  </si>
  <si>
    <t>03-3381-0408</t>
  </si>
  <si>
    <t>181-0012</t>
  </si>
  <si>
    <t>0422-43-3196</t>
  </si>
  <si>
    <t>125-0035</t>
  </si>
  <si>
    <t>03-3607-3878</t>
  </si>
  <si>
    <t>152-0023</t>
  </si>
  <si>
    <t>03-3723-9970</t>
  </si>
  <si>
    <t>03-3723-9980</t>
  </si>
  <si>
    <t>113-0023</t>
  </si>
  <si>
    <t>03-3828-2206</t>
  </si>
  <si>
    <t>03-3828-1261</t>
  </si>
  <si>
    <t>164-8628</t>
  </si>
  <si>
    <t>03-3371-7109</t>
  </si>
  <si>
    <t>03-3371-7144</t>
  </si>
  <si>
    <t>157-0076</t>
  </si>
  <si>
    <t>03-3700-4771</t>
  </si>
  <si>
    <t>03-3700-0866</t>
  </si>
  <si>
    <t>03-3913-5735</t>
  </si>
  <si>
    <t>03-3912-2810</t>
  </si>
  <si>
    <t>113-0033</t>
  </si>
  <si>
    <t>03-3811-0636</t>
  </si>
  <si>
    <t>03-3814-7985</t>
  </si>
  <si>
    <t>190-1211</t>
  </si>
  <si>
    <t>042-557-0142</t>
  </si>
  <si>
    <t>042-556-2439</t>
  </si>
  <si>
    <t>198-0041</t>
  </si>
  <si>
    <t>0428-22-7604</t>
  </si>
  <si>
    <t>0428-22-7624</t>
  </si>
  <si>
    <t>度　東京都高等学校体育連盟弓道専門部　加盟申込書</t>
    <phoneticPr fontId="1"/>
  </si>
  <si>
    <t>任意入力</t>
    <rPh sb="0" eb="2">
      <t>ニンイ</t>
    </rPh>
    <rPh sb="2" eb="4">
      <t>ニュウリョク</t>
    </rPh>
    <phoneticPr fontId="1"/>
  </si>
  <si>
    <t>教職員弓道連盟</t>
    <rPh sb="0" eb="3">
      <t>キョウショクイン</t>
    </rPh>
    <rPh sb="3" eb="7">
      <t>キュウドウレンメイ</t>
    </rPh>
    <phoneticPr fontId="1"/>
  </si>
  <si>
    <t>略称</t>
    <phoneticPr fontId="1"/>
  </si>
  <si>
    <t>連盟</t>
    <rPh sb="0" eb="2">
      <t>レンメイ</t>
    </rPh>
    <phoneticPr fontId="1"/>
  </si>
  <si>
    <t>早大学院</t>
  </si>
  <si>
    <t>日体大荏原</t>
  </si>
  <si>
    <t>日体大桜華</t>
  </si>
  <si>
    <t>青梅総合</t>
  </si>
  <si>
    <t>両国高等学校</t>
  </si>
  <si>
    <t>八潮高等学校</t>
  </si>
  <si>
    <t>三田高等学校</t>
  </si>
  <si>
    <t>昭和高等学校</t>
  </si>
  <si>
    <t>第五商業高等学校</t>
  </si>
  <si>
    <t>三鷹中等教育学校</t>
  </si>
  <si>
    <t>江戸川高等学校</t>
  </si>
  <si>
    <t>東京学芸大学附属高等学校</t>
  </si>
  <si>
    <t>早稲田大学高等学院</t>
  </si>
  <si>
    <t>日本体育大学荏原高等学校</t>
  </si>
  <si>
    <t>田園調布学園高等部</t>
  </si>
  <si>
    <t>目黒学院高等学校</t>
  </si>
  <si>
    <t>國學院高等学校</t>
  </si>
  <si>
    <t>城北学園城北高等学校</t>
  </si>
  <si>
    <t>國學院大學久我山高等学校</t>
  </si>
  <si>
    <t>法政大学高等学校</t>
  </si>
  <si>
    <t>日比谷高等学校</t>
  </si>
  <si>
    <t>頌栄女子学院高等学校</t>
  </si>
  <si>
    <t>東京都市大学等々力高等学校</t>
  </si>
  <si>
    <t>早稲田高等学校</t>
  </si>
  <si>
    <t>日本大学鶴ヶ丘高等学校</t>
  </si>
  <si>
    <t>小岩高等学校</t>
  </si>
  <si>
    <t>駒沢学園女子高等学校</t>
  </si>
  <si>
    <t>芝商業高等学校</t>
  </si>
  <si>
    <t>佼成学園高等学校</t>
  </si>
  <si>
    <t>海城高等学校</t>
  </si>
  <si>
    <t>早稲田大学系属早稲田実業学校高等部</t>
  </si>
  <si>
    <t>錦城高等学校</t>
  </si>
  <si>
    <t>立川国際中等教育学校</t>
  </si>
  <si>
    <t>東海大学付属高輪台高等学校</t>
  </si>
  <si>
    <t>玉川学園高等部</t>
  </si>
  <si>
    <t>立正大学付属立正高等学校</t>
  </si>
  <si>
    <t>東京成徳大学高等学校</t>
  </si>
  <si>
    <t>文化学園大学杉並高等学校</t>
  </si>
  <si>
    <t>東高等学校</t>
  </si>
  <si>
    <t>吉祥女子高等学校</t>
  </si>
  <si>
    <t>目白研心高等学校</t>
  </si>
  <si>
    <t>東海大学菅生高等学校</t>
  </si>
  <si>
    <t>秋留台高等学校</t>
  </si>
  <si>
    <t>品川女子学院高等学校</t>
  </si>
  <si>
    <t>筑波大学附属高等学校</t>
  </si>
  <si>
    <t>慶應義塾女子高等学校</t>
  </si>
  <si>
    <t>駒場学園高等学校</t>
  </si>
  <si>
    <t>多摩大学目黒高等学校</t>
  </si>
  <si>
    <t>東京女子学院高等学校</t>
  </si>
  <si>
    <t>科学技術学園高等学校</t>
  </si>
  <si>
    <t>竹台高等学校</t>
  </si>
  <si>
    <t>東京実業高等学校</t>
  </si>
  <si>
    <t>練馬高等学校</t>
  </si>
  <si>
    <t>桜美林高等学校</t>
  </si>
  <si>
    <t>晴海総合高等学校</t>
  </si>
  <si>
    <t>井草高等学校</t>
  </si>
  <si>
    <t>つばさ総合高等学校</t>
  </si>
  <si>
    <t>芦花高等学校</t>
  </si>
  <si>
    <t>杉並総合高等学校</t>
  </si>
  <si>
    <t>翔陽高等学校</t>
  </si>
  <si>
    <t>明星学園高等学校</t>
  </si>
  <si>
    <t>開成高等学校</t>
  </si>
  <si>
    <t>美原高等学校</t>
  </si>
  <si>
    <t>新渡戸文化高等学校</t>
  </si>
  <si>
    <t>大成高等学校</t>
  </si>
  <si>
    <t>葛飾総合高等学校</t>
  </si>
  <si>
    <t>桜修館中等教育学校</t>
  </si>
  <si>
    <t>郁文館高等学校</t>
  </si>
  <si>
    <t>宝仙学園高等学校</t>
  </si>
  <si>
    <t>世田谷総合高等学校</t>
  </si>
  <si>
    <t>駿台学園高等学校</t>
  </si>
  <si>
    <t>昭和第一高等学校</t>
  </si>
  <si>
    <t>瑞穂農芸高等学校</t>
  </si>
  <si>
    <t>青梅総合高等学校</t>
  </si>
  <si>
    <t>学校名</t>
  </si>
  <si>
    <t>日本体育大学桜華高等学校</t>
  </si>
  <si>
    <t>郵便番号</t>
  </si>
  <si>
    <t>住所</t>
  </si>
  <si>
    <t>校長名</t>
  </si>
  <si>
    <t>TEL</t>
  </si>
  <si>
    <t>FAX</t>
  </si>
  <si>
    <t>学校番号</t>
    <rPh sb="0" eb="4">
      <t>ガッコウバンゴウ</t>
    </rPh>
    <phoneticPr fontId="2"/>
  </si>
  <si>
    <t>設立</t>
    <rPh sb="0" eb="2">
      <t>セツリツ</t>
    </rPh>
    <phoneticPr fontId="2"/>
  </si>
  <si>
    <t>都立</t>
  </si>
  <si>
    <t>国立</t>
  </si>
  <si>
    <t>私立</t>
  </si>
  <si>
    <t>-</t>
  </si>
  <si>
    <t/>
  </si>
  <si>
    <t>墨田区江東橋1-7-14</t>
  </si>
  <si>
    <t>品川区東品川3-27-22</t>
  </si>
  <si>
    <t>港区三田1-4-46</t>
  </si>
  <si>
    <t>昭島市東町2-3-21</t>
  </si>
  <si>
    <t>国立市中3-4</t>
  </si>
  <si>
    <t>三鷹市新川6-21-21</t>
  </si>
  <si>
    <t>江戸川区松島2-38-1</t>
  </si>
  <si>
    <t>世田谷区下馬4-1-5</t>
  </si>
  <si>
    <t>練馬区上石神井3-31-1</t>
  </si>
  <si>
    <t>03-5991-4165</t>
  </si>
  <si>
    <t>大田区池上8-26-1</t>
  </si>
  <si>
    <t>世田谷区東玉川2-21-8</t>
  </si>
  <si>
    <t>目黒区中目黒1-1-50</t>
  </si>
  <si>
    <t>渋谷区神宮前2-2-3</t>
  </si>
  <si>
    <t>板橋区東新町2-28-1</t>
  </si>
  <si>
    <t>杉並区久我山1-9-1</t>
  </si>
  <si>
    <t>三鷹市牟礼4-3-1</t>
  </si>
  <si>
    <t>千代田区永田町2-16-1</t>
  </si>
  <si>
    <t>港区白金台2-26-5</t>
  </si>
  <si>
    <t>世田谷区等々力8-10-1</t>
  </si>
  <si>
    <t>新宿区馬場下町62</t>
  </si>
  <si>
    <t>杉並区和泉2-26-12</t>
  </si>
  <si>
    <t>江戸川区本一色3-10-1</t>
  </si>
  <si>
    <t>稲城市坂浜238</t>
  </si>
  <si>
    <t>港区海岸1-8-25</t>
  </si>
  <si>
    <t>杉並区和田2-6-29</t>
  </si>
  <si>
    <t>新宿区大久保3-6-1</t>
  </si>
  <si>
    <t>国分寺市本町1-2-1</t>
  </si>
  <si>
    <t>小平市大沼町5-3-7</t>
  </si>
  <si>
    <t>立川市曙町3-29-37</t>
  </si>
  <si>
    <t>港区高輪2-2-16</t>
  </si>
  <si>
    <t>町田市玉川学園6-1-1</t>
  </si>
  <si>
    <t>大田区西馬込1-5-1</t>
  </si>
  <si>
    <t>北区王子6-7-14</t>
  </si>
  <si>
    <t>杉並区阿佐谷南3-48-16</t>
  </si>
  <si>
    <t>東村山市富士見町2-5-1</t>
  </si>
  <si>
    <t>江東区東砂7-19-24</t>
  </si>
  <si>
    <t>武蔵野市吉祥寺東町4-12-20</t>
  </si>
  <si>
    <t>新宿区中落合4-31-1</t>
  </si>
  <si>
    <t>あきる野市菅生1817</t>
  </si>
  <si>
    <t>あきる野市平沢153-4</t>
  </si>
  <si>
    <t>文京区大塚1-9-1</t>
  </si>
  <si>
    <t>港区三田2-17-23</t>
  </si>
  <si>
    <t>世田谷区代沢1-23-8</t>
  </si>
  <si>
    <t>目黒区下目黒4-10-24</t>
  </si>
  <si>
    <t>練馬区関町北4-16-11</t>
  </si>
  <si>
    <t>世田谷区成城1-11-1</t>
  </si>
  <si>
    <t>荒川区東日暮里5-14-1</t>
  </si>
  <si>
    <t>大田区西蒲田8-18-1</t>
  </si>
  <si>
    <t>練馬区春日町4-28-25</t>
  </si>
  <si>
    <t>町田市常盤町3758</t>
  </si>
  <si>
    <t>中央区晴海1-2-1</t>
  </si>
  <si>
    <t>練馬区上石神井2-2-43</t>
  </si>
  <si>
    <t>大田区本羽田3-11-5</t>
  </si>
  <si>
    <t>世田谷区粕谷3-8-1</t>
  </si>
  <si>
    <t>03-3305-8180</t>
  </si>
  <si>
    <t>杉並区下高井戸5-17-1</t>
  </si>
  <si>
    <t>八王子市館町1097-136</t>
  </si>
  <si>
    <t>三鷹市牟礼4-15-22</t>
  </si>
  <si>
    <t>荒川区西日暮里4-2-4</t>
  </si>
  <si>
    <t>大田区大森東1-33-1</t>
  </si>
  <si>
    <t>三鷹市上連雀6-7-5</t>
  </si>
  <si>
    <t>葛飾区南水元4-21-1</t>
  </si>
  <si>
    <t>目黒区八雲1-1-2</t>
  </si>
  <si>
    <t>文京区向丘2-19-1</t>
  </si>
  <si>
    <t>中野区中央2-28-3</t>
  </si>
  <si>
    <t>世田谷区岡本2-9-1</t>
  </si>
  <si>
    <t>北区王子6-1-10</t>
  </si>
  <si>
    <t>文京区本郷1-2-15</t>
  </si>
  <si>
    <t>西多摩郡瑞穂町石畑2027</t>
  </si>
  <si>
    <t>東京都青梅市勝沼1-60-1</t>
  </si>
  <si>
    <t>両国</t>
  </si>
  <si>
    <t>頌栄女子</t>
  </si>
  <si>
    <t>品川女子</t>
  </si>
  <si>
    <t>緊急連絡先</t>
    <rPh sb="0" eb="5">
      <t xml:space="preserve">キンキュウレンラクサキ </t>
    </rPh>
    <phoneticPr fontId="1"/>
  </si>
  <si>
    <t>郵便番号
（入力不要）</t>
    <rPh sb="0" eb="4">
      <t>ユウビンバンゴウ</t>
    </rPh>
    <rPh sb="6" eb="8">
      <t xml:space="preserve">ニュウリョク </t>
    </rPh>
    <rPh sb="8" eb="10">
      <t xml:space="preserve">フヨウ </t>
    </rPh>
    <phoneticPr fontId="1"/>
  </si>
  <si>
    <t>住所
（入力不要）</t>
    <rPh sb="0" eb="2">
      <t>ジュウショ</t>
    </rPh>
    <rPh sb="3" eb="5">
      <t xml:space="preserve">ニュウリョク </t>
    </rPh>
    <rPh sb="5" eb="7">
      <t xml:space="preserve">フヨウ </t>
    </rPh>
    <phoneticPr fontId="6"/>
  </si>
  <si>
    <t>必ず入力してください
↓</t>
    <rPh sb="0" eb="1">
      <t xml:space="preserve">カナラズ </t>
    </rPh>
    <rPh sb="2" eb="4">
      <t xml:space="preserve">ニュウリョク </t>
    </rPh>
    <phoneticPr fontId="1"/>
  </si>
  <si>
    <t>年齢
（任意）</t>
    <rPh sb="0" eb="2">
      <t>ネンレイ</t>
    </rPh>
    <rPh sb="3" eb="5">
      <t xml:space="preserve">ニンイ </t>
    </rPh>
    <phoneticPr fontId="1"/>
  </si>
  <si>
    <t>金田 裕治</t>
  </si>
  <si>
    <t>鶴田 秀樹</t>
  </si>
  <si>
    <t>原田 能成</t>
  </si>
  <si>
    <t>安部 卓郎</t>
  </si>
  <si>
    <t>相田 誠一</t>
  </si>
  <si>
    <t>藤野 泰郎</t>
  </si>
  <si>
    <t>白井 克昌</t>
  </si>
  <si>
    <t>大野 弘</t>
  </si>
  <si>
    <t>武沢 護</t>
  </si>
  <si>
    <t>松田 清孝</t>
  </si>
  <si>
    <t>清水 豊</t>
  </si>
  <si>
    <t>関口 隆司</t>
  </si>
  <si>
    <t>津田 栄</t>
  </si>
  <si>
    <t>小俣 力</t>
  </si>
  <si>
    <t>國清 英明</t>
  </si>
  <si>
    <t>松浦 麻紀子</t>
  </si>
  <si>
    <t>梅原 章司</t>
  </si>
  <si>
    <t>岡見 清明</t>
  </si>
  <si>
    <t>原田 豊</t>
  </si>
  <si>
    <t>川口 浩</t>
  </si>
  <si>
    <t>川原 容子</t>
  </si>
  <si>
    <t>長野 泰明</t>
  </si>
  <si>
    <t>土屋 登美恵</t>
  </si>
  <si>
    <t>大林 誠</t>
  </si>
  <si>
    <t>榎並 紳吉</t>
  </si>
  <si>
    <t>柴田 澄雄</t>
  </si>
  <si>
    <t>村上 公一</t>
  </si>
  <si>
    <t>阿部 一郎</t>
  </si>
  <si>
    <t>市村 裕子</t>
  </si>
  <si>
    <t>片桐 知己治</t>
  </si>
  <si>
    <t>小原 芳明</t>
  </si>
  <si>
    <t>大場 一人</t>
  </si>
  <si>
    <t>木内 秀樹</t>
  </si>
  <si>
    <t>松谷 茂</t>
  </si>
  <si>
    <t>渡邊 健</t>
  </si>
  <si>
    <t>牧野 敦</t>
  </si>
  <si>
    <t>芝浦工業大学附属高等学校</t>
  </si>
  <si>
    <t>佐藤 元哉</t>
  </si>
  <si>
    <t>赤沼 一弘</t>
  </si>
  <si>
    <t>松下 秀房</t>
  </si>
  <si>
    <t>03-5996-3066</t>
  </si>
  <si>
    <t>峰岸 英仁</t>
  </si>
  <si>
    <t>河野 浩二</t>
  </si>
  <si>
    <t>権藤 英信</t>
  </si>
  <si>
    <t>藤生 英行</t>
  </si>
  <si>
    <t>鈴木 千佳子</t>
  </si>
  <si>
    <t>笠原 喜四郎</t>
  </si>
  <si>
    <t>田村 嘉浩</t>
  </si>
  <si>
    <t>野口 潔人</t>
  </si>
  <si>
    <t>吉田 修</t>
  </si>
  <si>
    <t>古屋 久男</t>
  </si>
  <si>
    <t>國分 達夫</t>
  </si>
  <si>
    <t>宮野 聡</t>
  </si>
  <si>
    <t>堂本 陽子</t>
  </si>
  <si>
    <t>仁井田 孝春</t>
  </si>
  <si>
    <t>粕谷 真由美</t>
  </si>
  <si>
    <t>片桐 あかね</t>
  </si>
  <si>
    <t>海發 真一</t>
  </si>
  <si>
    <t>西村 伸二</t>
  </si>
  <si>
    <t>榎 茂喜</t>
  </si>
  <si>
    <t>平野 康弘</t>
  </si>
  <si>
    <t>野水 勉</t>
  </si>
  <si>
    <t>玉井 操</t>
  </si>
  <si>
    <t>小倉 良之</t>
  </si>
  <si>
    <t>賀澤 恵二</t>
  </si>
  <si>
    <t>高山 昭彦</t>
  </si>
  <si>
    <t>石崎 規生</t>
  </si>
  <si>
    <t>渡邉 美樹</t>
  </si>
  <si>
    <t>富士 晴英</t>
  </si>
  <si>
    <t>佐藤 信孝</t>
  </si>
  <si>
    <t>瀬尾 兼秀</t>
  </si>
  <si>
    <t>矢島 昇</t>
  </si>
  <si>
    <t>吉野 剛文</t>
  </si>
  <si>
    <t>八王子東高校</t>
  </si>
  <si>
    <t>192-8568</t>
  </si>
  <si>
    <t>東京都八王子市高倉町68-1</t>
  </si>
  <si>
    <t>宮本 久也</t>
  </si>
  <si>
    <t>042-644-6996</t>
  </si>
  <si>
    <t>042-642-2641</t>
  </si>
  <si>
    <t>八王子東</t>
  </si>
  <si>
    <t>鈴木 信也</t>
  </si>
  <si>
    <t>令和5年</t>
    <rPh sb="0" eb="2">
      <t xml:space="preserve">レイワ 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</si>
</sst>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6"/>
      <color theme="1"/>
      <name val="HG丸ｺﾞｼｯｸM-PRO"/>
      <family val="2"/>
      <charset val="128"/>
    </font>
    <font>
      <sz val="12"/>
      <color theme="1"/>
      <name val="HG丸ｺﾞｼｯｸM-PRO"/>
      <family val="2"/>
      <charset val="128"/>
    </font>
    <font>
      <sz val="6"/>
      <name val="ＭＳ Ｐゴシック"/>
      <family val="2"/>
      <charset val="128"/>
    </font>
    <font>
      <sz val="20"/>
      <color theme="1"/>
      <name val="HG丸ｺﾞｼｯｸM-PRO"/>
      <family val="2"/>
      <charset val="128"/>
    </font>
    <font>
      <sz val="12"/>
      <color indexed="8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name val="HG丸ｺﾞｼｯｸM-PRO"/>
      <family val="2"/>
      <charset val="128"/>
    </font>
    <font>
      <sz val="12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4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2">
    <xf numFmtId="0" fontId="0" fillId="0" borderId="0" xfId="0"/>
    <xf numFmtId="0" fontId="5" fillId="0" borderId="10" xfId="0" applyFont="1" applyBorder="1" applyAlignment="1" applyProtection="1">
      <alignment horizontal="center" vertical="center" shrinkToFit="1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vertical="center" shrinkToFit="1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5" fillId="0" borderId="0" xfId="0" applyFont="1" applyAlignment="1" applyProtection="1">
      <alignment vertical="center" shrinkToFit="1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5" fillId="0" borderId="12" xfId="0" applyFont="1" applyBorder="1" applyAlignment="1" applyProtection="1">
      <alignment vertical="center" shrinkToFit="1"/>
      <protection hidden="1"/>
    </xf>
    <xf numFmtId="0" fontId="5" fillId="0" borderId="10" xfId="0" applyFont="1" applyBorder="1" applyAlignment="1" applyProtection="1">
      <alignment vertical="center" shrinkToFit="1"/>
      <protection hidden="1"/>
    </xf>
    <xf numFmtId="0" fontId="5" fillId="0" borderId="12" xfId="0" applyFont="1" applyBorder="1" applyAlignment="1" applyProtection="1">
      <alignment horizontal="center" vertical="center" shrinkToFit="1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 hidden="1"/>
    </xf>
    <xf numFmtId="0" fontId="5" fillId="0" borderId="9" xfId="0" applyFont="1" applyBorder="1" applyAlignment="1" applyProtection="1">
      <alignment horizontal="center" vertical="center" shrinkToFit="1"/>
      <protection hidden="1"/>
    </xf>
    <xf numFmtId="0" fontId="5" fillId="0" borderId="2" xfId="0" applyFont="1" applyBorder="1" applyAlignment="1" applyProtection="1">
      <alignment horizontal="right" vertical="center" shrinkToFit="1"/>
      <protection hidden="1"/>
    </xf>
    <xf numFmtId="0" fontId="5" fillId="0" borderId="18" xfId="0" applyFont="1" applyBorder="1" applyAlignment="1" applyProtection="1">
      <alignment horizontal="center" vertical="center" shrinkToFit="1"/>
      <protection hidden="1"/>
    </xf>
    <xf numFmtId="0" fontId="8" fillId="0" borderId="2" xfId="0" applyFont="1" applyBorder="1" applyAlignment="1" applyProtection="1">
      <alignment vertical="center" shrinkToFit="1"/>
      <protection hidden="1"/>
    </xf>
    <xf numFmtId="0" fontId="5" fillId="0" borderId="2" xfId="0" applyFont="1" applyBorder="1" applyAlignment="1" applyProtection="1">
      <alignment horizontal="left" vertical="center" shrinkToFit="1"/>
      <protection hidden="1"/>
    </xf>
    <xf numFmtId="0" fontId="5" fillId="0" borderId="22" xfId="0" applyFont="1" applyBorder="1" applyAlignment="1" applyProtection="1">
      <alignment horizontal="center" vertical="center" shrinkToFit="1"/>
      <protection hidden="1"/>
    </xf>
    <xf numFmtId="0" fontId="0" fillId="0" borderId="0" xfId="0" applyProtection="1">
      <protection hidden="1"/>
    </xf>
    <xf numFmtId="0" fontId="10" fillId="0" borderId="15" xfId="0" applyFont="1" applyBorder="1" applyAlignment="1" applyProtection="1">
      <alignment horizontal="center" vertical="center" shrinkToFit="1"/>
      <protection hidden="1"/>
    </xf>
    <xf numFmtId="0" fontId="10" fillId="0" borderId="3" xfId="0" applyFont="1" applyBorder="1" applyAlignment="1">
      <alignment vertical="center" shrinkToFit="1"/>
    </xf>
    <xf numFmtId="0" fontId="10" fillId="0" borderId="2" xfId="0" applyFont="1" applyBorder="1" applyAlignment="1">
      <alignment vertical="center" shrinkToFit="1"/>
    </xf>
    <xf numFmtId="0" fontId="10" fillId="0" borderId="22" xfId="0" applyFont="1" applyBorder="1" applyAlignment="1">
      <alignment vertical="center" shrinkToFit="1"/>
    </xf>
    <xf numFmtId="0" fontId="10" fillId="0" borderId="26" xfId="0" applyFont="1" applyBorder="1" applyAlignment="1">
      <alignment vertical="center" shrinkToFit="1"/>
    </xf>
    <xf numFmtId="0" fontId="10" fillId="0" borderId="2" xfId="0" applyFont="1" applyBorder="1" applyAlignment="1" applyProtection="1">
      <alignment vertical="center" shrinkToFit="1"/>
      <protection hidden="1"/>
    </xf>
    <xf numFmtId="0" fontId="10" fillId="0" borderId="22" xfId="0" applyFont="1" applyBorder="1" applyAlignment="1" applyProtection="1">
      <alignment vertical="center" shrinkToFit="1"/>
      <protection hidden="1"/>
    </xf>
    <xf numFmtId="0" fontId="11" fillId="0" borderId="0" xfId="0" applyFont="1" applyProtection="1">
      <protection hidden="1"/>
    </xf>
    <xf numFmtId="0" fontId="5" fillId="0" borderId="15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vertical="center" shrinkToFit="1"/>
      <protection hidden="1"/>
    </xf>
    <xf numFmtId="0" fontId="5" fillId="0" borderId="22" xfId="0" applyFont="1" applyBorder="1" applyAlignment="1" applyProtection="1">
      <alignment vertical="center" shrinkToFit="1"/>
      <protection hidden="1"/>
    </xf>
    <xf numFmtId="0" fontId="5" fillId="0" borderId="26" xfId="0" applyFont="1" applyBorder="1" applyAlignment="1" applyProtection="1">
      <alignment vertical="center" shrinkToFit="1"/>
      <protection hidden="1"/>
    </xf>
    <xf numFmtId="0" fontId="5" fillId="0" borderId="22" xfId="0" applyFont="1" applyBorder="1" applyAlignment="1">
      <alignment vertical="center" shrinkToFit="1"/>
    </xf>
    <xf numFmtId="0" fontId="5" fillId="0" borderId="14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5" fillId="0" borderId="17" xfId="0" applyFont="1" applyBorder="1" applyAlignment="1" applyProtection="1">
      <alignment horizontal="center" vertical="center" shrinkToFit="1"/>
      <protection hidden="1"/>
    </xf>
    <xf numFmtId="0" fontId="5" fillId="0" borderId="15" xfId="0" applyFont="1" applyBorder="1" applyAlignment="1" applyProtection="1">
      <alignment horizontal="center" vertical="center" shrinkToFit="1"/>
      <protection hidden="1"/>
    </xf>
    <xf numFmtId="0" fontId="5" fillId="0" borderId="19" xfId="0" applyFont="1" applyBorder="1" applyAlignment="1" applyProtection="1">
      <alignment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20" xfId="0" applyFont="1" applyBorder="1" applyAlignment="1" applyProtection="1">
      <alignment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21" xfId="0" applyFont="1" applyBorder="1" applyAlignment="1" applyProtection="1">
      <alignment vertical="center"/>
      <protection hidden="1"/>
    </xf>
    <xf numFmtId="0" fontId="5" fillId="0" borderId="22" xfId="0" applyFont="1" applyBorder="1" applyAlignment="1" applyProtection="1">
      <alignment horizontal="center" vertical="center"/>
      <protection hidden="1"/>
    </xf>
    <xf numFmtId="0" fontId="5" fillId="0" borderId="23" xfId="0" applyFont="1" applyBorder="1" applyAlignment="1" applyProtection="1">
      <alignment horizontal="center" vertical="center"/>
      <protection hidden="1"/>
    </xf>
    <xf numFmtId="0" fontId="5" fillId="0" borderId="24" xfId="0" applyFont="1" applyBorder="1" applyAlignment="1" applyProtection="1">
      <alignment horizontal="center" vertical="center" shrinkToFit="1"/>
      <protection hidden="1"/>
    </xf>
    <xf numFmtId="0" fontId="5" fillId="0" borderId="25" xfId="0" applyFont="1" applyBorder="1" applyAlignment="1" applyProtection="1">
      <alignment vertical="center"/>
      <protection hidden="1"/>
    </xf>
    <xf numFmtId="0" fontId="5" fillId="0" borderId="26" xfId="0" applyFont="1" applyBorder="1" applyAlignment="1" applyProtection="1">
      <alignment horizontal="center" vertical="center"/>
      <protection hidden="1"/>
    </xf>
    <xf numFmtId="0" fontId="5" fillId="0" borderId="27" xfId="0" applyFont="1" applyBorder="1" applyAlignment="1" applyProtection="1">
      <alignment horizontal="center" vertical="center"/>
      <protection hidden="1"/>
    </xf>
    <xf numFmtId="0" fontId="5" fillId="0" borderId="28" xfId="0" applyFont="1" applyBorder="1" applyAlignment="1" applyProtection="1">
      <alignment horizontal="center" vertical="center" shrinkToFit="1"/>
      <protection hidden="1"/>
    </xf>
    <xf numFmtId="0" fontId="5" fillId="0" borderId="26" xfId="0" applyFont="1" applyBorder="1" applyAlignment="1" applyProtection="1">
      <alignment horizontal="center" vertical="center" shrinkToFit="1"/>
      <protection hidden="1"/>
    </xf>
    <xf numFmtId="0" fontId="5" fillId="0" borderId="23" xfId="0" applyFont="1" applyBorder="1" applyAlignment="1" applyProtection="1">
      <alignment horizontal="center" vertical="center" shrinkToFit="1"/>
      <protection hidden="1"/>
    </xf>
    <xf numFmtId="0" fontId="5" fillId="0" borderId="27" xfId="0" applyFont="1" applyBorder="1" applyAlignment="1" applyProtection="1">
      <alignment horizontal="center" vertical="center" shrinkToFit="1"/>
      <protection hidden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0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12" fillId="3" borderId="13" xfId="0" applyFont="1" applyFill="1" applyBorder="1" applyAlignment="1" applyProtection="1">
      <alignment horizontal="center" vertical="center" wrapText="1"/>
      <protection hidden="1"/>
    </xf>
    <xf numFmtId="0" fontId="12" fillId="3" borderId="13" xfId="0" applyFont="1" applyFill="1" applyBorder="1" applyAlignment="1" applyProtection="1">
      <alignment horizontal="center" vertical="center"/>
      <protection hidden="1"/>
    </xf>
    <xf numFmtId="0" fontId="12" fillId="3" borderId="7" xfId="0" applyFont="1" applyFill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 shrinkToFit="1"/>
      <protection hidden="1"/>
    </xf>
    <xf numFmtId="0" fontId="5" fillId="0" borderId="13" xfId="0" applyFont="1" applyBorder="1" applyAlignment="1" applyProtection="1">
      <alignment horizontal="center" vertical="center" shrinkToFit="1"/>
      <protection hidden="1"/>
    </xf>
    <xf numFmtId="0" fontId="5" fillId="0" borderId="12" xfId="0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center" vertical="center" shrinkToFit="1"/>
      <protection hidden="1"/>
    </xf>
    <xf numFmtId="0" fontId="5" fillId="0" borderId="7" xfId="0" applyFont="1" applyBorder="1" applyAlignment="1" applyProtection="1">
      <alignment horizontal="center" vertical="center" shrinkToFit="1"/>
      <protection hidden="1"/>
    </xf>
    <xf numFmtId="0" fontId="5" fillId="0" borderId="10" xfId="0" applyFont="1" applyBorder="1" applyAlignment="1" applyProtection="1">
      <alignment horizontal="center" vertical="center" shrinkToFit="1"/>
      <protection hidden="1"/>
    </xf>
    <xf numFmtId="0" fontId="5" fillId="0" borderId="11" xfId="0" applyFont="1" applyBorder="1" applyAlignment="1" applyProtection="1">
      <alignment horizontal="center" vertical="center" wrapText="1" shrinkToFit="1"/>
      <protection hidden="1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left" vertical="center" shrinkToFit="1"/>
      <protection locked="0"/>
    </xf>
    <xf numFmtId="0" fontId="5" fillId="0" borderId="5" xfId="0" applyFont="1" applyBorder="1" applyAlignment="1" applyProtection="1">
      <alignment horizontal="left" vertical="center" shrinkToFit="1"/>
      <protection locked="0"/>
    </xf>
    <xf numFmtId="0" fontId="5" fillId="0" borderId="6" xfId="0" applyFont="1" applyBorder="1" applyAlignment="1" applyProtection="1">
      <alignment horizontal="left" vertical="center" shrinkToFit="1"/>
      <protection locked="0"/>
    </xf>
    <xf numFmtId="0" fontId="5" fillId="0" borderId="4" xfId="0" applyFont="1" applyBorder="1" applyAlignment="1" applyProtection="1">
      <alignment horizontal="left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2" xfId="0" applyFont="1" applyBorder="1" applyAlignment="1" applyProtection="1">
      <alignment horizontal="center" vertical="center" shrinkToFit="1"/>
      <protection locked="0"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5" fillId="0" borderId="6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13" xfId="0" applyFont="1" applyBorder="1" applyAlignment="1" applyProtection="1">
      <alignment horizontal="left" vertical="center" shrinkToFit="1"/>
      <protection hidden="1"/>
    </xf>
    <xf numFmtId="0" fontId="5" fillId="0" borderId="12" xfId="0" applyFont="1" applyBorder="1" applyAlignment="1" applyProtection="1">
      <alignment horizontal="left" vertical="center" shrinkToFit="1"/>
      <protection hidden="1"/>
    </xf>
    <xf numFmtId="0" fontId="5" fillId="0" borderId="7" xfId="0" applyFont="1" applyBorder="1" applyAlignment="1" applyProtection="1">
      <alignment horizontal="left" vertical="center" shrinkToFit="1"/>
      <protection hidden="1"/>
    </xf>
    <xf numFmtId="0" fontId="5" fillId="0" borderId="10" xfId="0" applyFont="1" applyBorder="1" applyAlignment="1" applyProtection="1">
      <alignment horizontal="left" vertical="center" shrinkToFit="1"/>
      <protection hidden="1"/>
    </xf>
    <xf numFmtId="0" fontId="5" fillId="0" borderId="8" xfId="0" applyFont="1" applyBorder="1" applyAlignment="1" applyProtection="1">
      <alignment horizontal="center" vertical="center" shrinkToFit="1"/>
      <protection hidden="1"/>
    </xf>
    <xf numFmtId="0" fontId="5" fillId="0" borderId="1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2" xfId="0" applyFont="1" applyBorder="1" applyAlignment="1" applyProtection="1">
      <alignment horizontal="center" vertical="center" textRotation="255" shrinkToFit="1"/>
      <protection hidden="1"/>
    </xf>
    <xf numFmtId="0" fontId="5" fillId="0" borderId="6" xfId="0" applyFont="1" applyBorder="1" applyAlignment="1" applyProtection="1">
      <alignment horizontal="left" vertical="center" shrinkToFit="1"/>
      <protection hidden="1"/>
    </xf>
    <xf numFmtId="0" fontId="5" fillId="0" borderId="4" xfId="0" applyFont="1" applyBorder="1" applyAlignment="1" applyProtection="1">
      <alignment horizontal="left" vertical="center" shrinkToFit="1"/>
      <protection hidden="1"/>
    </xf>
    <xf numFmtId="0" fontId="5" fillId="0" borderId="5" xfId="0" applyFont="1" applyBorder="1" applyAlignment="1" applyProtection="1">
      <alignment horizontal="left" vertical="center" shrinkToFit="1"/>
      <protection hidden="1"/>
    </xf>
    <xf numFmtId="0" fontId="5" fillId="0" borderId="11" xfId="0" applyFont="1" applyBorder="1" applyAlignment="1" applyProtection="1">
      <alignment horizontal="left" vertical="center" shrinkToFit="1"/>
      <protection hidden="1"/>
    </xf>
    <xf numFmtId="0" fontId="5" fillId="0" borderId="9" xfId="0" applyFont="1" applyBorder="1" applyAlignment="1" applyProtection="1">
      <alignment horizontal="left" vertical="center" shrinkToFit="1"/>
      <protection hidden="1"/>
    </xf>
    <xf numFmtId="0" fontId="5" fillId="0" borderId="3" xfId="0" applyFont="1" applyBorder="1" applyAlignment="1" applyProtection="1">
      <alignment horizontal="left" vertical="center" shrinkToFit="1"/>
      <protection hidden="1"/>
    </xf>
    <xf numFmtId="0" fontId="4" fillId="0" borderId="7" xfId="0" applyFont="1" applyBorder="1" applyAlignment="1" applyProtection="1">
      <alignment horizontal="center" vertical="top" shrinkToFit="1"/>
      <protection hidden="1"/>
    </xf>
    <xf numFmtId="0" fontId="5" fillId="0" borderId="8" xfId="0" applyFont="1" applyBorder="1" applyAlignment="1" applyProtection="1">
      <alignment horizontal="center" vertical="center" textRotation="255" shrinkToFit="1"/>
      <protection hidden="1"/>
    </xf>
    <xf numFmtId="0" fontId="5" fillId="0" borderId="29" xfId="0" applyFont="1" applyBorder="1" applyAlignment="1" applyProtection="1">
      <alignment horizontal="center" vertical="center" textRotation="255" shrinkToFit="1"/>
      <protection hidden="1"/>
    </xf>
    <xf numFmtId="0" fontId="5" fillId="0" borderId="3" xfId="0" applyFont="1" applyBorder="1" applyAlignment="1" applyProtection="1">
      <alignment horizontal="center" vertical="center" textRotation="255" shrinkToFit="1"/>
      <protection hidden="1"/>
    </xf>
  </cellXfs>
  <cellStyles count="147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</cellStyles>
  <dxfs count="63"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auto="1"/>
      </font>
      <fill>
        <patternFill patternType="solid">
          <fgColor indexed="64"/>
          <bgColor theme="5" tint="0.39997558519241921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auto="1"/>
      </font>
      <fill>
        <patternFill patternType="solid">
          <fgColor indexed="64"/>
          <bgColor theme="5" tint="0.39997558519241921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1854200</xdr:colOff>
      <xdr:row>1</xdr:row>
      <xdr:rowOff>12700</xdr:rowOff>
    </xdr:from>
    <xdr:ext cx="609319" cy="35560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/>
        </xdr:cNvSpPr>
      </xdr:nvSpPr>
      <xdr:spPr>
        <a:xfrm>
          <a:off x="8674100" y="292100"/>
          <a:ext cx="609319" cy="3556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1300" b="0" cap="none" spc="0">
              <a:ln w="12700">
                <a:solidFill>
                  <a:srgbClr val="000000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/>
              <a:ea typeface="HG丸ｺﾞｼｯｸM-PRO"/>
            </a:rPr>
            <a:t>印</a:t>
          </a:r>
          <a:endParaRPr lang="en-US" altLang="ja-JP" sz="1300" b="0" cap="none" spc="0">
            <a:ln w="12700">
              <a:solidFill>
                <a:srgbClr val="000000"/>
              </a:solidFill>
              <a:prstDash val="solid"/>
            </a:ln>
            <a:solidFill>
              <a:schemeClr val="bg1">
                <a:lumMod val="50000"/>
              </a:schemeClr>
            </a:solidFill>
            <a:effectLst/>
            <a:latin typeface="HG丸ｺﾞｼｯｸM-PRO"/>
            <a:ea typeface="HG丸ｺﾞｼｯｸM-PRO"/>
            <a:cs typeface="HG丸ｺﾞｼｯｸM-PRO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/>
  </sheetPr>
  <dimension ref="A1:BL29"/>
  <sheetViews>
    <sheetView showGridLines="0" showRowColHeaders="0" tabSelected="1" zoomScale="85" zoomScaleNormal="85" zoomScalePageLayoutView="85" workbookViewId="0">
      <selection activeCell="A3" sqref="A3:C3"/>
    </sheetView>
  </sheetViews>
  <sheetFormatPr baseColWidth="10" defaultColWidth="12.83203125" defaultRowHeight="15"/>
  <cols>
    <col min="1" max="63" width="3.83203125" style="5" customWidth="1"/>
    <col min="64" max="64" width="16" style="5" customWidth="1"/>
    <col min="65" max="16384" width="12.83203125" style="5"/>
  </cols>
  <sheetData>
    <row r="1" spans="1:64" s="13" customFormat="1" ht="25" customHeight="1">
      <c r="A1" s="72" t="s">
        <v>101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64" s="6" customFormat="1" ht="21" customHeight="1">
      <c r="A2" s="74" t="s">
        <v>0</v>
      </c>
      <c r="B2" s="74"/>
      <c r="C2" s="74"/>
      <c r="D2" s="74" t="s">
        <v>20</v>
      </c>
      <c r="E2" s="74"/>
      <c r="F2" s="74" t="s">
        <v>11</v>
      </c>
      <c r="G2" s="74"/>
      <c r="H2" s="74"/>
      <c r="I2" s="74"/>
      <c r="J2" s="74"/>
      <c r="K2" s="74"/>
      <c r="L2" s="74"/>
      <c r="M2" s="74"/>
      <c r="N2" s="74"/>
      <c r="O2" s="2" t="s">
        <v>21</v>
      </c>
      <c r="P2" s="4" t="s">
        <v>22</v>
      </c>
      <c r="Q2" s="74" t="s">
        <v>23</v>
      </c>
      <c r="R2" s="74"/>
      <c r="S2" s="74"/>
      <c r="T2" s="74"/>
      <c r="U2" s="89" t="s">
        <v>24</v>
      </c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 t="s">
        <v>99</v>
      </c>
      <c r="AI2" s="89"/>
      <c r="AJ2" s="89"/>
      <c r="AK2" s="89"/>
      <c r="AL2" s="89"/>
      <c r="AM2" s="89"/>
      <c r="AN2" s="89"/>
      <c r="AO2" s="89"/>
      <c r="AP2" s="89"/>
      <c r="AQ2" s="89" t="s">
        <v>25</v>
      </c>
      <c r="AR2" s="89"/>
      <c r="AS2" s="89"/>
      <c r="AT2" s="89"/>
      <c r="AU2" s="89" t="s">
        <v>26</v>
      </c>
      <c r="AV2" s="89"/>
      <c r="AW2" s="89"/>
      <c r="AX2" s="89"/>
      <c r="AY2" s="89" t="s">
        <v>100</v>
      </c>
      <c r="AZ2" s="89"/>
      <c r="BA2" s="89"/>
      <c r="BB2" s="89"/>
      <c r="BC2" s="89"/>
      <c r="BD2" s="89"/>
      <c r="BE2" s="89"/>
      <c r="BF2" s="89"/>
      <c r="BG2" s="89"/>
      <c r="BH2" s="74" t="s">
        <v>32</v>
      </c>
      <c r="BI2" s="74"/>
      <c r="BJ2" s="74"/>
      <c r="BK2" s="74"/>
    </row>
    <row r="3" spans="1:64" s="13" customFormat="1" ht="20" customHeight="1">
      <c r="A3" s="90"/>
      <c r="B3" s="90"/>
      <c r="C3" s="90"/>
      <c r="D3" s="89" t="str">
        <f>IF($A3="","←",IF(D4="",VLOOKUP($A3,加盟校一覧!$A:$J,2,FALSE),D4))</f>
        <v>←</v>
      </c>
      <c r="E3" s="89"/>
      <c r="F3" s="91" t="str">
        <f>IF($A3="","左に学校番号をご入力ください",IF(F4="",VLOOKUP($A3,加盟校一覧!$A:$J,3,FALSE),F4))</f>
        <v>左に学校番号をご入力ください</v>
      </c>
      <c r="G3" s="92"/>
      <c r="H3" s="92"/>
      <c r="I3" s="92"/>
      <c r="J3" s="92"/>
      <c r="K3" s="92"/>
      <c r="L3" s="92"/>
      <c r="M3" s="92"/>
      <c r="N3" s="93"/>
      <c r="O3" s="4" t="str">
        <f>IF($A3="","",IF(O4="",VLOOKUP($A3,加盟校一覧!$A:$J,4,FALSE),O4))</f>
        <v/>
      </c>
      <c r="P3" s="4" t="str">
        <f>IF($A3="","",IF(P4="",VLOOKUP($A3,加盟校一覧!$A:$J,5,FALSE),P4))</f>
        <v/>
      </c>
      <c r="Q3" s="89" t="str">
        <f>IF($A3="","",IF(Q4="",VLOOKUP($A3,加盟校一覧!$A:$J,6,FALSE),Q4))</f>
        <v/>
      </c>
      <c r="R3" s="89"/>
      <c r="S3" s="89"/>
      <c r="T3" s="89"/>
      <c r="U3" s="89" t="str">
        <f>IF($A3="","",IF(U4="",VLOOKUP($A3,加盟校一覧!$A:$J,7,FALSE),U4))</f>
        <v/>
      </c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 t="str">
        <f>IF(A3="","",IF(AH4="",VLOOKUP($A3,加盟校一覧!$A:$J,8,FALSE),AH4))</f>
        <v/>
      </c>
      <c r="AI3" s="89"/>
      <c r="AJ3" s="89"/>
      <c r="AK3" s="89"/>
      <c r="AL3" s="89"/>
      <c r="AM3" s="89"/>
      <c r="AN3" s="89"/>
      <c r="AO3" s="89"/>
      <c r="AP3" s="89"/>
      <c r="AQ3" s="89" t="str">
        <f>IF($A3="","",IF(AQ4="",VLOOKUP($A3,加盟校一覧!$A:$J,9,FALSE),AQ4))</f>
        <v/>
      </c>
      <c r="AR3" s="89"/>
      <c r="AS3" s="89"/>
      <c r="AT3" s="89"/>
      <c r="AU3" s="89" t="str">
        <f>IF($A3="","",IF(AU4="",VLOOKUP($A3,加盟校一覧!$A:$J,10,FALSE),AU4))</f>
        <v/>
      </c>
      <c r="AV3" s="89"/>
      <c r="AW3" s="89"/>
      <c r="AX3" s="89"/>
      <c r="AY3" s="89" t="str">
        <f>IF(A3="","",IF(AY4="","下記にご記入ください",AY4))</f>
        <v/>
      </c>
      <c r="AZ3" s="89"/>
      <c r="BA3" s="89"/>
      <c r="BB3" s="89"/>
      <c r="BC3" s="89"/>
      <c r="BD3" s="89"/>
      <c r="BE3" s="89"/>
      <c r="BF3" s="89"/>
      <c r="BG3" s="89"/>
      <c r="BH3" s="89" t="str">
        <f>IF($A3="","",IF(BH4="",VLOOKUP($A3,加盟校一覧!$A:$K,11,FALSE),BH4))</f>
        <v/>
      </c>
      <c r="BI3" s="89"/>
      <c r="BJ3" s="89"/>
      <c r="BK3" s="89"/>
    </row>
    <row r="4" spans="1:64" s="13" customFormat="1" ht="42" customHeight="1">
      <c r="A4" s="88" t="s">
        <v>98</v>
      </c>
      <c r="B4" s="88"/>
      <c r="C4" s="88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14"/>
      <c r="P4" s="14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7"/>
      <c r="AZ4" s="87"/>
      <c r="BA4" s="87"/>
      <c r="BB4" s="87"/>
      <c r="BC4" s="87"/>
      <c r="BD4" s="87"/>
      <c r="BE4" s="87"/>
      <c r="BF4" s="87"/>
      <c r="BG4" s="87"/>
      <c r="BH4" s="82"/>
      <c r="BI4" s="82"/>
      <c r="BJ4" s="82"/>
      <c r="BK4" s="82"/>
    </row>
    <row r="5" spans="1:64">
      <c r="AB5" s="69" t="s">
        <v>521</v>
      </c>
      <c r="AC5" s="70"/>
      <c r="AD5" s="70"/>
      <c r="AE5" s="70"/>
    </row>
    <row r="6" spans="1:64" s="13" customFormat="1" ht="25" customHeight="1">
      <c r="A6" s="72" t="s">
        <v>102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3"/>
      <c r="T6" s="73"/>
      <c r="AB6" s="71"/>
      <c r="AC6" s="71"/>
      <c r="AD6" s="71"/>
      <c r="AE6" s="71"/>
    </row>
    <row r="7" spans="1:64" s="13" customFormat="1" ht="22" customHeight="1">
      <c r="A7" s="74"/>
      <c r="B7" s="74"/>
      <c r="C7" s="74" t="s">
        <v>103</v>
      </c>
      <c r="D7" s="74"/>
      <c r="E7" s="74"/>
      <c r="F7" s="74"/>
      <c r="G7" s="74"/>
      <c r="H7" s="74"/>
      <c r="I7" s="74"/>
      <c r="J7" s="74"/>
      <c r="K7" s="74" t="s">
        <v>106</v>
      </c>
      <c r="L7" s="74"/>
      <c r="M7" s="74"/>
      <c r="N7" s="74"/>
      <c r="O7" s="74"/>
      <c r="P7" s="74"/>
      <c r="Q7" s="74"/>
      <c r="R7" s="74"/>
      <c r="S7" s="88" t="s">
        <v>522</v>
      </c>
      <c r="T7" s="74"/>
      <c r="U7" s="74"/>
      <c r="V7" s="74" t="s">
        <v>109</v>
      </c>
      <c r="W7" s="74"/>
      <c r="X7" s="74"/>
      <c r="Y7" s="74" t="s">
        <v>110</v>
      </c>
      <c r="Z7" s="74"/>
      <c r="AA7" s="74"/>
      <c r="AB7" s="75" t="s">
        <v>518</v>
      </c>
      <c r="AC7" s="76"/>
      <c r="AD7" s="76"/>
      <c r="AE7" s="77"/>
      <c r="AF7" s="81" t="s">
        <v>519</v>
      </c>
      <c r="AG7" s="76"/>
      <c r="AH7" s="76"/>
      <c r="AI7" s="77"/>
      <c r="AJ7" s="81" t="s">
        <v>520</v>
      </c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7"/>
      <c r="AW7" s="75" t="s">
        <v>114</v>
      </c>
      <c r="AX7" s="76"/>
      <c r="AY7" s="76"/>
      <c r="AZ7" s="76"/>
      <c r="BA7" s="76"/>
      <c r="BB7" s="76"/>
      <c r="BC7" s="76"/>
      <c r="BD7" s="76"/>
      <c r="BE7" s="77"/>
      <c r="BF7" s="74" t="s">
        <v>113</v>
      </c>
      <c r="BG7" s="74"/>
      <c r="BH7" s="74"/>
      <c r="BI7" s="74"/>
      <c r="BJ7" s="74"/>
      <c r="BK7" s="74"/>
      <c r="BL7" s="2" t="s">
        <v>352</v>
      </c>
    </row>
    <row r="8" spans="1:64" s="13" customFormat="1" ht="22" customHeight="1">
      <c r="A8" s="74"/>
      <c r="B8" s="74"/>
      <c r="C8" s="74" t="s">
        <v>116</v>
      </c>
      <c r="D8" s="74"/>
      <c r="E8" s="74"/>
      <c r="F8" s="74"/>
      <c r="G8" s="74" t="s">
        <v>117</v>
      </c>
      <c r="H8" s="74"/>
      <c r="I8" s="74"/>
      <c r="J8" s="74"/>
      <c r="K8" s="74" t="s">
        <v>118</v>
      </c>
      <c r="L8" s="74"/>
      <c r="M8" s="74"/>
      <c r="N8" s="74"/>
      <c r="O8" s="74" t="s">
        <v>119</v>
      </c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8"/>
      <c r="AC8" s="79"/>
      <c r="AD8" s="79"/>
      <c r="AE8" s="80"/>
      <c r="AF8" s="78"/>
      <c r="AG8" s="79"/>
      <c r="AH8" s="79"/>
      <c r="AI8" s="80"/>
      <c r="AJ8" s="78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80"/>
      <c r="AW8" s="78"/>
      <c r="AX8" s="79"/>
      <c r="AY8" s="79"/>
      <c r="AZ8" s="79"/>
      <c r="BA8" s="79"/>
      <c r="BB8" s="79"/>
      <c r="BC8" s="79"/>
      <c r="BD8" s="79"/>
      <c r="BE8" s="80"/>
      <c r="BF8" s="74" t="s">
        <v>111</v>
      </c>
      <c r="BG8" s="74"/>
      <c r="BH8" s="74"/>
      <c r="BI8" s="74" t="s">
        <v>112</v>
      </c>
      <c r="BJ8" s="74"/>
      <c r="BK8" s="74"/>
      <c r="BL8" s="2" t="s">
        <v>353</v>
      </c>
    </row>
    <row r="9" spans="1:64" s="13" customFormat="1" ht="42" customHeight="1">
      <c r="A9" s="74" t="str">
        <f>IF(C9="","",1)</f>
        <v/>
      </c>
      <c r="B9" s="74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3"/>
      <c r="AC9" s="83"/>
      <c r="AD9" s="83"/>
      <c r="AE9" s="83"/>
      <c r="AF9" s="84"/>
      <c r="AG9" s="85"/>
      <c r="AH9" s="85"/>
      <c r="AI9" s="86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15"/>
    </row>
    <row r="10" spans="1:64" s="13" customFormat="1" ht="42" customHeight="1">
      <c r="A10" s="74" t="str">
        <f>IF(C10="","",A9+1)</f>
        <v/>
      </c>
      <c r="B10" s="74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15"/>
    </row>
    <row r="11" spans="1:64" s="13" customFormat="1" ht="42" customHeight="1">
      <c r="A11" s="74" t="str">
        <f t="shared" ref="A11:A17" si="0">IF(C11="","",A10+1)</f>
        <v/>
      </c>
      <c r="B11" s="74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3"/>
      <c r="AC11" s="83"/>
      <c r="AD11" s="83"/>
      <c r="AE11" s="83"/>
      <c r="AF11" s="84"/>
      <c r="AG11" s="85"/>
      <c r="AH11" s="85"/>
      <c r="AI11" s="86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15"/>
    </row>
    <row r="12" spans="1:64" s="13" customFormat="1" ht="42" customHeight="1">
      <c r="A12" s="74" t="str">
        <f t="shared" si="0"/>
        <v/>
      </c>
      <c r="B12" s="74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15"/>
    </row>
    <row r="13" spans="1:64" s="13" customFormat="1" ht="42" customHeight="1">
      <c r="A13" s="74" t="str">
        <f t="shared" si="0"/>
        <v/>
      </c>
      <c r="B13" s="74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3"/>
      <c r="AC13" s="83"/>
      <c r="AD13" s="83"/>
      <c r="AE13" s="83"/>
      <c r="AF13" s="84"/>
      <c r="AG13" s="85"/>
      <c r="AH13" s="85"/>
      <c r="AI13" s="86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15"/>
    </row>
    <row r="14" spans="1:64" s="13" customFormat="1" ht="42" customHeight="1">
      <c r="A14" s="74" t="str">
        <f t="shared" si="0"/>
        <v/>
      </c>
      <c r="B14" s="74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15"/>
    </row>
    <row r="15" spans="1:64" s="13" customFormat="1" ht="42" customHeight="1">
      <c r="A15" s="74" t="str">
        <f t="shared" si="0"/>
        <v/>
      </c>
      <c r="B15" s="74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3"/>
      <c r="AC15" s="83"/>
      <c r="AD15" s="83"/>
      <c r="AE15" s="83"/>
      <c r="AF15" s="84"/>
      <c r="AG15" s="85"/>
      <c r="AH15" s="85"/>
      <c r="AI15" s="86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15"/>
    </row>
    <row r="16" spans="1:64" s="13" customFormat="1" ht="42" customHeight="1">
      <c r="A16" s="74" t="str">
        <f t="shared" si="0"/>
        <v/>
      </c>
      <c r="B16" s="74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15"/>
    </row>
    <row r="17" spans="1:64" s="13" customFormat="1" ht="42" customHeight="1">
      <c r="A17" s="74" t="str">
        <f t="shared" si="0"/>
        <v/>
      </c>
      <c r="B17" s="74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3"/>
      <c r="AC17" s="83"/>
      <c r="AD17" s="83"/>
      <c r="AE17" s="83"/>
      <c r="AF17" s="84"/>
      <c r="AG17" s="85"/>
      <c r="AH17" s="85"/>
      <c r="AI17" s="86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15"/>
    </row>
    <row r="19" spans="1:64" ht="25" customHeight="1">
      <c r="A19" s="72" t="s">
        <v>120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3"/>
      <c r="T19" s="73"/>
    </row>
    <row r="20" spans="1:64" s="13" customFormat="1" ht="22" customHeight="1">
      <c r="A20" s="74"/>
      <c r="B20" s="74"/>
      <c r="C20" s="74" t="s">
        <v>16</v>
      </c>
      <c r="D20" s="74"/>
      <c r="E20" s="74"/>
      <c r="F20" s="74"/>
      <c r="G20" s="74"/>
      <c r="H20" s="74"/>
      <c r="I20" s="74"/>
      <c r="J20" s="74"/>
      <c r="K20" s="74" t="s">
        <v>106</v>
      </c>
      <c r="L20" s="74"/>
      <c r="M20" s="74"/>
      <c r="N20" s="74"/>
      <c r="O20" s="74"/>
      <c r="P20" s="74"/>
      <c r="Q20" s="74"/>
      <c r="R20" s="74"/>
      <c r="S20" s="74" t="s">
        <v>3</v>
      </c>
      <c r="T20" s="74"/>
      <c r="U20" s="74"/>
      <c r="V20" s="74" t="s">
        <v>4</v>
      </c>
      <c r="W20" s="74"/>
      <c r="X20" s="74"/>
      <c r="Y20" s="74"/>
      <c r="Z20" s="74"/>
      <c r="AA20" s="74"/>
      <c r="AB20" s="75" t="s">
        <v>518</v>
      </c>
      <c r="AC20" s="76"/>
      <c r="AD20" s="76"/>
      <c r="AE20" s="77"/>
      <c r="AF20" s="81" t="s">
        <v>519</v>
      </c>
      <c r="AG20" s="76"/>
      <c r="AH20" s="76"/>
      <c r="AI20" s="77"/>
      <c r="AJ20" s="81" t="s">
        <v>520</v>
      </c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7"/>
      <c r="AW20" s="75" t="s">
        <v>9</v>
      </c>
      <c r="AX20" s="76"/>
      <c r="AY20" s="76"/>
      <c r="AZ20" s="76"/>
      <c r="BA20" s="76"/>
      <c r="BB20" s="76"/>
      <c r="BC20" s="76"/>
      <c r="BD20" s="76"/>
      <c r="BE20" s="77"/>
      <c r="BF20" s="74" t="s">
        <v>113</v>
      </c>
      <c r="BG20" s="74"/>
      <c r="BH20" s="74"/>
      <c r="BI20" s="74"/>
      <c r="BJ20" s="74"/>
      <c r="BK20" s="74"/>
    </row>
    <row r="21" spans="1:64" s="13" customFormat="1" ht="22" customHeight="1">
      <c r="A21" s="74"/>
      <c r="B21" s="74"/>
      <c r="C21" s="74" t="s">
        <v>116</v>
      </c>
      <c r="D21" s="74"/>
      <c r="E21" s="74"/>
      <c r="F21" s="74"/>
      <c r="G21" s="74" t="s">
        <v>117</v>
      </c>
      <c r="H21" s="74"/>
      <c r="I21" s="74"/>
      <c r="J21" s="74"/>
      <c r="K21" s="74" t="s">
        <v>118</v>
      </c>
      <c r="L21" s="74"/>
      <c r="M21" s="74"/>
      <c r="N21" s="74"/>
      <c r="O21" s="74" t="s">
        <v>119</v>
      </c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8"/>
      <c r="AC21" s="79"/>
      <c r="AD21" s="79"/>
      <c r="AE21" s="80"/>
      <c r="AF21" s="78"/>
      <c r="AG21" s="79"/>
      <c r="AH21" s="79"/>
      <c r="AI21" s="80"/>
      <c r="AJ21" s="78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80"/>
      <c r="AW21" s="78"/>
      <c r="AX21" s="79"/>
      <c r="AY21" s="79"/>
      <c r="AZ21" s="79"/>
      <c r="BA21" s="79"/>
      <c r="BB21" s="79"/>
      <c r="BC21" s="79"/>
      <c r="BD21" s="79"/>
      <c r="BE21" s="80"/>
      <c r="BF21" s="74" t="s">
        <v>111</v>
      </c>
      <c r="BG21" s="74"/>
      <c r="BH21" s="74"/>
      <c r="BI21" s="74" t="s">
        <v>7</v>
      </c>
      <c r="BJ21" s="74"/>
      <c r="BK21" s="74"/>
    </row>
    <row r="22" spans="1:64" s="13" customFormat="1" ht="42" customHeight="1">
      <c r="A22" s="74" t="str">
        <f>IF(C22="","",1)</f>
        <v/>
      </c>
      <c r="B22" s="74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9" t="s">
        <v>121</v>
      </c>
      <c r="Z22" s="89"/>
      <c r="AA22" s="89"/>
      <c r="AB22" s="83"/>
      <c r="AC22" s="83"/>
      <c r="AD22" s="83"/>
      <c r="AE22" s="83"/>
      <c r="AF22" s="84"/>
      <c r="AG22" s="85"/>
      <c r="AH22" s="85"/>
      <c r="AI22" s="86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9" t="s">
        <v>123</v>
      </c>
      <c r="AX22" s="89"/>
      <c r="AY22" s="89"/>
      <c r="AZ22" s="89"/>
      <c r="BA22" s="89"/>
      <c r="BB22" s="89"/>
      <c r="BC22" s="89"/>
      <c r="BD22" s="89"/>
      <c r="BE22" s="89"/>
      <c r="BF22" s="82"/>
      <c r="BG22" s="82"/>
      <c r="BH22" s="82"/>
      <c r="BI22" s="82"/>
      <c r="BJ22" s="82"/>
      <c r="BK22" s="82"/>
    </row>
    <row r="23" spans="1:64" s="13" customFormat="1" ht="42" customHeight="1">
      <c r="A23" s="74" t="str">
        <f>IF(C23="","",A22+1)</f>
        <v/>
      </c>
      <c r="B23" s="74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9" t="s">
        <v>122</v>
      </c>
      <c r="Z23" s="89"/>
      <c r="AA23" s="89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9" t="s">
        <v>123</v>
      </c>
      <c r="AX23" s="89"/>
      <c r="AY23" s="89"/>
      <c r="AZ23" s="89"/>
      <c r="BA23" s="89"/>
      <c r="BB23" s="89"/>
      <c r="BC23" s="89"/>
      <c r="BD23" s="89"/>
      <c r="BE23" s="89"/>
      <c r="BF23" s="82"/>
      <c r="BG23" s="82"/>
      <c r="BH23" s="82"/>
      <c r="BI23" s="82"/>
      <c r="BJ23" s="82"/>
      <c r="BK23" s="82"/>
    </row>
    <row r="24" spans="1:64" s="13" customFormat="1" ht="42" customHeight="1">
      <c r="A24" s="74" t="str">
        <f t="shared" ref="A24:A29" si="1">IF(C24="","",A23+1)</f>
        <v/>
      </c>
      <c r="B24" s="74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9" t="s">
        <v>123</v>
      </c>
      <c r="Z24" s="89"/>
      <c r="AA24" s="89"/>
      <c r="AB24" s="83"/>
      <c r="AC24" s="83"/>
      <c r="AD24" s="83"/>
      <c r="AE24" s="83"/>
      <c r="AF24" s="84"/>
      <c r="AG24" s="85"/>
      <c r="AH24" s="85"/>
      <c r="AI24" s="86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9" t="s">
        <v>123</v>
      </c>
      <c r="AX24" s="89"/>
      <c r="AY24" s="89"/>
      <c r="AZ24" s="89"/>
      <c r="BA24" s="89"/>
      <c r="BB24" s="89"/>
      <c r="BC24" s="89"/>
      <c r="BD24" s="89"/>
      <c r="BE24" s="89"/>
      <c r="BF24" s="82"/>
      <c r="BG24" s="82"/>
      <c r="BH24" s="82"/>
      <c r="BI24" s="82"/>
      <c r="BJ24" s="82"/>
      <c r="BK24" s="82"/>
    </row>
    <row r="25" spans="1:64" s="13" customFormat="1" ht="42" customHeight="1">
      <c r="A25" s="74" t="str">
        <f t="shared" si="1"/>
        <v/>
      </c>
      <c r="B25" s="74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9" t="s">
        <v>124</v>
      </c>
      <c r="Z25" s="89"/>
      <c r="AA25" s="89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9" t="s">
        <v>124</v>
      </c>
      <c r="AX25" s="89"/>
      <c r="AY25" s="89"/>
      <c r="AZ25" s="89"/>
      <c r="BA25" s="89"/>
      <c r="BB25" s="89"/>
      <c r="BC25" s="89"/>
      <c r="BD25" s="89"/>
      <c r="BE25" s="89"/>
      <c r="BF25" s="82"/>
      <c r="BG25" s="82"/>
      <c r="BH25" s="82"/>
      <c r="BI25" s="82"/>
      <c r="BJ25" s="82"/>
      <c r="BK25" s="82"/>
    </row>
    <row r="26" spans="1:64" s="13" customFormat="1" ht="42" customHeight="1">
      <c r="A26" s="74" t="str">
        <f t="shared" si="1"/>
        <v/>
      </c>
      <c r="B26" s="74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9" t="s">
        <v>123</v>
      </c>
      <c r="Z26" s="89"/>
      <c r="AA26" s="89"/>
      <c r="AB26" s="83"/>
      <c r="AC26" s="83"/>
      <c r="AD26" s="83"/>
      <c r="AE26" s="83"/>
      <c r="AF26" s="84"/>
      <c r="AG26" s="85"/>
      <c r="AH26" s="85"/>
      <c r="AI26" s="86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9" t="s">
        <v>123</v>
      </c>
      <c r="AX26" s="89"/>
      <c r="AY26" s="89"/>
      <c r="AZ26" s="89"/>
      <c r="BA26" s="89"/>
      <c r="BB26" s="89"/>
      <c r="BC26" s="89"/>
      <c r="BD26" s="89"/>
      <c r="BE26" s="89"/>
      <c r="BF26" s="82"/>
      <c r="BG26" s="82"/>
      <c r="BH26" s="82"/>
      <c r="BI26" s="82"/>
      <c r="BJ26" s="82"/>
      <c r="BK26" s="82"/>
    </row>
    <row r="27" spans="1:64" s="13" customFormat="1" ht="42" customHeight="1">
      <c r="A27" s="74" t="str">
        <f t="shared" si="1"/>
        <v/>
      </c>
      <c r="B27" s="74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9" t="s">
        <v>125</v>
      </c>
      <c r="Z27" s="89"/>
      <c r="AA27" s="89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9" t="s">
        <v>123</v>
      </c>
      <c r="AX27" s="89"/>
      <c r="AY27" s="89"/>
      <c r="AZ27" s="89"/>
      <c r="BA27" s="89"/>
      <c r="BB27" s="89"/>
      <c r="BC27" s="89"/>
      <c r="BD27" s="89"/>
      <c r="BE27" s="89"/>
      <c r="BF27" s="82"/>
      <c r="BG27" s="82"/>
      <c r="BH27" s="82"/>
      <c r="BI27" s="82"/>
      <c r="BJ27" s="82"/>
      <c r="BK27" s="82"/>
    </row>
    <row r="28" spans="1:64" s="13" customFormat="1" ht="42" customHeight="1">
      <c r="A28" s="74" t="str">
        <f t="shared" si="1"/>
        <v/>
      </c>
      <c r="B28" s="74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9" t="s">
        <v>123</v>
      </c>
      <c r="Z28" s="89"/>
      <c r="AA28" s="89"/>
      <c r="AB28" s="83"/>
      <c r="AC28" s="83"/>
      <c r="AD28" s="83"/>
      <c r="AE28" s="83"/>
      <c r="AF28" s="84"/>
      <c r="AG28" s="85"/>
      <c r="AH28" s="85"/>
      <c r="AI28" s="86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9" t="s">
        <v>123</v>
      </c>
      <c r="AX28" s="89"/>
      <c r="AY28" s="89"/>
      <c r="AZ28" s="89"/>
      <c r="BA28" s="89"/>
      <c r="BB28" s="89"/>
      <c r="BC28" s="89"/>
      <c r="BD28" s="89"/>
      <c r="BE28" s="89"/>
      <c r="BF28" s="82"/>
      <c r="BG28" s="82"/>
      <c r="BH28" s="82"/>
      <c r="BI28" s="82"/>
      <c r="BJ28" s="82"/>
      <c r="BK28" s="82"/>
    </row>
    <row r="29" spans="1:64" s="13" customFormat="1" ht="42" customHeight="1">
      <c r="A29" s="74" t="str">
        <f t="shared" si="1"/>
        <v/>
      </c>
      <c r="B29" s="74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9" t="s">
        <v>123</v>
      </c>
      <c r="Z29" s="89"/>
      <c r="AA29" s="89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9" t="s">
        <v>126</v>
      </c>
      <c r="AX29" s="89"/>
      <c r="AY29" s="89"/>
      <c r="AZ29" s="89"/>
      <c r="BA29" s="89"/>
      <c r="BB29" s="89"/>
      <c r="BC29" s="89"/>
      <c r="BD29" s="89"/>
      <c r="BE29" s="89"/>
      <c r="BF29" s="82"/>
      <c r="BG29" s="82"/>
      <c r="BH29" s="82"/>
      <c r="BI29" s="82"/>
      <c r="BJ29" s="82"/>
      <c r="BK29" s="82"/>
    </row>
  </sheetData>
  <sheetProtection algorithmName="SHA-512" hashValue="rlYsUUbXeOhV3UgEDbJ3Ae49cLc+AxtYKAY/Pw12fAnVk5ekSFV7Uw/2DWcg4lIQOyLrh0wSipd3LH4m0ni7jA==" saltValue="+GnshGmVLT6M0MsQnbbhjg==" spinCount="100000" sheet="1" objects="1" scenarios="1" selectLockedCells="1"/>
  <mergeCells count="306">
    <mergeCell ref="AF29:AI29"/>
    <mergeCell ref="AJ29:AV29"/>
    <mergeCell ref="AW29:BE29"/>
    <mergeCell ref="BF29:BH29"/>
    <mergeCell ref="BI29:BK29"/>
    <mergeCell ref="A28:B28"/>
    <mergeCell ref="C28:F28"/>
    <mergeCell ref="G28:J28"/>
    <mergeCell ref="K28:N28"/>
    <mergeCell ref="O28:R28"/>
    <mergeCell ref="A29:B29"/>
    <mergeCell ref="C29:F29"/>
    <mergeCell ref="G29:J29"/>
    <mergeCell ref="K29:N29"/>
    <mergeCell ref="O29:R29"/>
    <mergeCell ref="S29:U29"/>
    <mergeCell ref="V29:X29"/>
    <mergeCell ref="Y29:AA29"/>
    <mergeCell ref="AB29:AE29"/>
    <mergeCell ref="S28:U28"/>
    <mergeCell ref="V28:X28"/>
    <mergeCell ref="Y28:AA28"/>
    <mergeCell ref="AB28:AE28"/>
    <mergeCell ref="AF28:AI28"/>
    <mergeCell ref="AF26:AI26"/>
    <mergeCell ref="AJ26:AV26"/>
    <mergeCell ref="AW26:BE26"/>
    <mergeCell ref="BF26:BH26"/>
    <mergeCell ref="BI26:BK26"/>
    <mergeCell ref="AF27:AI27"/>
    <mergeCell ref="AJ27:AV27"/>
    <mergeCell ref="AW27:BE27"/>
    <mergeCell ref="BF27:BH27"/>
    <mergeCell ref="BI27:BK27"/>
    <mergeCell ref="AJ28:AV28"/>
    <mergeCell ref="AW28:BE28"/>
    <mergeCell ref="BF28:BH28"/>
    <mergeCell ref="BI28:BK28"/>
    <mergeCell ref="A27:B27"/>
    <mergeCell ref="C27:F27"/>
    <mergeCell ref="G27:J27"/>
    <mergeCell ref="K27:N27"/>
    <mergeCell ref="O27:R27"/>
    <mergeCell ref="S27:U27"/>
    <mergeCell ref="V27:X27"/>
    <mergeCell ref="Y27:AA27"/>
    <mergeCell ref="AB27:AE27"/>
    <mergeCell ref="A26:B26"/>
    <mergeCell ref="C26:F26"/>
    <mergeCell ref="G26:J26"/>
    <mergeCell ref="K26:N26"/>
    <mergeCell ref="O26:R26"/>
    <mergeCell ref="S26:U26"/>
    <mergeCell ref="V26:X26"/>
    <mergeCell ref="Y26:AA26"/>
    <mergeCell ref="AB26:AE26"/>
    <mergeCell ref="AF25:AI25"/>
    <mergeCell ref="AJ25:AV25"/>
    <mergeCell ref="AW25:BE25"/>
    <mergeCell ref="BF25:BH25"/>
    <mergeCell ref="BI25:BK25"/>
    <mergeCell ref="A24:B24"/>
    <mergeCell ref="C24:F24"/>
    <mergeCell ref="G24:J24"/>
    <mergeCell ref="K24:N24"/>
    <mergeCell ref="O24:R24"/>
    <mergeCell ref="A25:B25"/>
    <mergeCell ref="C25:F25"/>
    <mergeCell ref="G25:J25"/>
    <mergeCell ref="K25:N25"/>
    <mergeCell ref="O25:R25"/>
    <mergeCell ref="S25:U25"/>
    <mergeCell ref="V25:X25"/>
    <mergeCell ref="Y25:AA25"/>
    <mergeCell ref="AB25:AE25"/>
    <mergeCell ref="S24:U24"/>
    <mergeCell ref="V24:X24"/>
    <mergeCell ref="Y24:AA24"/>
    <mergeCell ref="AB24:AE24"/>
    <mergeCell ref="AF24:AI24"/>
    <mergeCell ref="AF22:AI22"/>
    <mergeCell ref="AJ22:AV22"/>
    <mergeCell ref="AW22:BE22"/>
    <mergeCell ref="BF22:BH22"/>
    <mergeCell ref="BI22:BK22"/>
    <mergeCell ref="AF23:AI23"/>
    <mergeCell ref="AJ23:AV23"/>
    <mergeCell ref="AW23:BE23"/>
    <mergeCell ref="BF23:BH23"/>
    <mergeCell ref="BI23:BK23"/>
    <mergeCell ref="AJ24:AV24"/>
    <mergeCell ref="AW24:BE24"/>
    <mergeCell ref="BF24:BH24"/>
    <mergeCell ref="BI24:BK24"/>
    <mergeCell ref="A23:B23"/>
    <mergeCell ref="C23:F23"/>
    <mergeCell ref="G23:J23"/>
    <mergeCell ref="K23:N23"/>
    <mergeCell ref="O23:R23"/>
    <mergeCell ref="S23:U23"/>
    <mergeCell ref="V23:X23"/>
    <mergeCell ref="Y23:AA23"/>
    <mergeCell ref="AB23:AE23"/>
    <mergeCell ref="A22:B22"/>
    <mergeCell ref="C22:F22"/>
    <mergeCell ref="G22:J22"/>
    <mergeCell ref="K22:N22"/>
    <mergeCell ref="O22:R22"/>
    <mergeCell ref="S22:U22"/>
    <mergeCell ref="V22:X22"/>
    <mergeCell ref="Y22:AA22"/>
    <mergeCell ref="AB22:AE22"/>
    <mergeCell ref="A3:C3"/>
    <mergeCell ref="A4:C4"/>
    <mergeCell ref="D4:E4"/>
    <mergeCell ref="D3:E3"/>
    <mergeCell ref="D2:E2"/>
    <mergeCell ref="F3:N3"/>
    <mergeCell ref="F4:N4"/>
    <mergeCell ref="F2:N2"/>
    <mergeCell ref="Q2:T2"/>
    <mergeCell ref="Q3:T3"/>
    <mergeCell ref="Q4:T4"/>
    <mergeCell ref="A1:T1"/>
    <mergeCell ref="A6:T6"/>
    <mergeCell ref="A9:B9"/>
    <mergeCell ref="C7:J7"/>
    <mergeCell ref="K7:R7"/>
    <mergeCell ref="AY4:BG4"/>
    <mergeCell ref="AY3:BG3"/>
    <mergeCell ref="AY2:BG2"/>
    <mergeCell ref="BH2:BK2"/>
    <mergeCell ref="BH3:BK3"/>
    <mergeCell ref="BH4:BK4"/>
    <mergeCell ref="AQ2:AT2"/>
    <mergeCell ref="AQ3:AT3"/>
    <mergeCell ref="AQ4:AT4"/>
    <mergeCell ref="AU2:AX2"/>
    <mergeCell ref="AU3:AX3"/>
    <mergeCell ref="AU4:AX4"/>
    <mergeCell ref="U4:AG4"/>
    <mergeCell ref="U3:AG3"/>
    <mergeCell ref="U2:AG2"/>
    <mergeCell ref="AH3:AP3"/>
    <mergeCell ref="AH4:AP4"/>
    <mergeCell ref="AH2:AP2"/>
    <mergeCell ref="A2:C2"/>
    <mergeCell ref="A16:B16"/>
    <mergeCell ref="A17:B17"/>
    <mergeCell ref="C8:F8"/>
    <mergeCell ref="G8:J8"/>
    <mergeCell ref="A7:B8"/>
    <mergeCell ref="C10:F10"/>
    <mergeCell ref="G10:J10"/>
    <mergeCell ref="A10:B10"/>
    <mergeCell ref="A11:B11"/>
    <mergeCell ref="A12:B12"/>
    <mergeCell ref="A13:B13"/>
    <mergeCell ref="A14:B14"/>
    <mergeCell ref="A15:B15"/>
    <mergeCell ref="C11:F11"/>
    <mergeCell ref="G11:J11"/>
    <mergeCell ref="S7:U8"/>
    <mergeCell ref="S9:U9"/>
    <mergeCell ref="V7:X8"/>
    <mergeCell ref="V9:X9"/>
    <mergeCell ref="Y7:AA8"/>
    <mergeCell ref="Y9:AA9"/>
    <mergeCell ref="K8:N8"/>
    <mergeCell ref="O8:R8"/>
    <mergeCell ref="C9:F9"/>
    <mergeCell ref="G9:J9"/>
    <mergeCell ref="K9:N9"/>
    <mergeCell ref="O9:R9"/>
    <mergeCell ref="AW9:BE9"/>
    <mergeCell ref="AF9:AI9"/>
    <mergeCell ref="AF10:AI10"/>
    <mergeCell ref="BF8:BH8"/>
    <mergeCell ref="BI8:BK8"/>
    <mergeCell ref="BF7:BK7"/>
    <mergeCell ref="BF9:BH9"/>
    <mergeCell ref="BI9:BK9"/>
    <mergeCell ref="AB9:AE9"/>
    <mergeCell ref="AJ9:AV9"/>
    <mergeCell ref="AW7:BE8"/>
    <mergeCell ref="AJ7:AV8"/>
    <mergeCell ref="AF7:AI8"/>
    <mergeCell ref="AB7:AE8"/>
    <mergeCell ref="K11:N11"/>
    <mergeCell ref="O11:R11"/>
    <mergeCell ref="S11:U11"/>
    <mergeCell ref="V11:X11"/>
    <mergeCell ref="K10:N10"/>
    <mergeCell ref="O10:R10"/>
    <mergeCell ref="S10:U10"/>
    <mergeCell ref="V10:X10"/>
    <mergeCell ref="Y11:AA11"/>
    <mergeCell ref="Y10:AA10"/>
    <mergeCell ref="AB11:AE11"/>
    <mergeCell ref="AJ11:AV11"/>
    <mergeCell ref="AW11:BE11"/>
    <mergeCell ref="BF11:BH11"/>
    <mergeCell ref="BI11:BK11"/>
    <mergeCell ref="AF11:AI11"/>
    <mergeCell ref="AJ10:AV10"/>
    <mergeCell ref="AW10:BE10"/>
    <mergeCell ref="BF10:BH10"/>
    <mergeCell ref="BI10:BK10"/>
    <mergeCell ref="AB10:AE10"/>
    <mergeCell ref="Y12:AA12"/>
    <mergeCell ref="AB12:AE12"/>
    <mergeCell ref="AJ12:AV12"/>
    <mergeCell ref="AW12:BE12"/>
    <mergeCell ref="BF12:BH12"/>
    <mergeCell ref="BI12:BK12"/>
    <mergeCell ref="AF12:AI12"/>
    <mergeCell ref="C12:F12"/>
    <mergeCell ref="G12:J12"/>
    <mergeCell ref="K12:N12"/>
    <mergeCell ref="O12:R12"/>
    <mergeCell ref="S12:U12"/>
    <mergeCell ref="V12:X12"/>
    <mergeCell ref="Y13:AA13"/>
    <mergeCell ref="AB13:AE13"/>
    <mergeCell ref="AJ13:AV13"/>
    <mergeCell ref="AW13:BE13"/>
    <mergeCell ref="BF13:BH13"/>
    <mergeCell ref="BI13:BK13"/>
    <mergeCell ref="AF13:AI13"/>
    <mergeCell ref="C13:F13"/>
    <mergeCell ref="G13:J13"/>
    <mergeCell ref="K13:N13"/>
    <mergeCell ref="O13:R13"/>
    <mergeCell ref="S13:U13"/>
    <mergeCell ref="V13:X13"/>
    <mergeCell ref="Y14:AA14"/>
    <mergeCell ref="AB14:AE14"/>
    <mergeCell ref="AJ14:AV14"/>
    <mergeCell ref="AW14:BE14"/>
    <mergeCell ref="BF14:BH14"/>
    <mergeCell ref="BI14:BK14"/>
    <mergeCell ref="AF14:AI14"/>
    <mergeCell ref="C14:F14"/>
    <mergeCell ref="G14:J14"/>
    <mergeCell ref="K14:N14"/>
    <mergeCell ref="O14:R14"/>
    <mergeCell ref="S14:U14"/>
    <mergeCell ref="V14:X14"/>
    <mergeCell ref="Y15:AA15"/>
    <mergeCell ref="AB15:AE15"/>
    <mergeCell ref="AJ15:AV15"/>
    <mergeCell ref="AW15:BE15"/>
    <mergeCell ref="BF15:BH15"/>
    <mergeCell ref="BI15:BK15"/>
    <mergeCell ref="AF15:AI15"/>
    <mergeCell ref="C15:F15"/>
    <mergeCell ref="G15:J15"/>
    <mergeCell ref="K15:N15"/>
    <mergeCell ref="O15:R15"/>
    <mergeCell ref="S15:U15"/>
    <mergeCell ref="V15:X15"/>
    <mergeCell ref="BI17:BK17"/>
    <mergeCell ref="AF17:AI17"/>
    <mergeCell ref="C17:F17"/>
    <mergeCell ref="G17:J17"/>
    <mergeCell ref="K17:N17"/>
    <mergeCell ref="O17:R17"/>
    <mergeCell ref="S17:U17"/>
    <mergeCell ref="V17:X17"/>
    <mergeCell ref="Y16:AA16"/>
    <mergeCell ref="AB16:AE16"/>
    <mergeCell ref="AJ16:AV16"/>
    <mergeCell ref="AW16:BE16"/>
    <mergeCell ref="BF16:BH16"/>
    <mergeCell ref="BI16:BK16"/>
    <mergeCell ref="AF16:AI16"/>
    <mergeCell ref="C16:F16"/>
    <mergeCell ref="G16:J16"/>
    <mergeCell ref="K16:N16"/>
    <mergeCell ref="O16:R16"/>
    <mergeCell ref="S16:U16"/>
    <mergeCell ref="V16:X16"/>
    <mergeCell ref="AB5:AE6"/>
    <mergeCell ref="A19:T19"/>
    <mergeCell ref="A20:B21"/>
    <mergeCell ref="C20:J20"/>
    <mergeCell ref="K20:R20"/>
    <mergeCell ref="S20:U21"/>
    <mergeCell ref="V20:X21"/>
    <mergeCell ref="Y20:AA21"/>
    <mergeCell ref="BF20:BK20"/>
    <mergeCell ref="C21:F21"/>
    <mergeCell ref="G21:J21"/>
    <mergeCell ref="K21:N21"/>
    <mergeCell ref="O21:R21"/>
    <mergeCell ref="BF21:BH21"/>
    <mergeCell ref="BI21:BK21"/>
    <mergeCell ref="AB20:AE21"/>
    <mergeCell ref="AF20:AI21"/>
    <mergeCell ref="AJ20:AV21"/>
    <mergeCell ref="AW20:BE21"/>
    <mergeCell ref="Y17:AA17"/>
    <mergeCell ref="AB17:AE17"/>
    <mergeCell ref="AJ17:AV17"/>
    <mergeCell ref="AW17:BE17"/>
    <mergeCell ref="BF17:BH17"/>
  </mergeCells>
  <phoneticPr fontId="1"/>
  <conditionalFormatting sqref="AH2 U2 AY2 AU2">
    <cfRule type="containsText" dxfId="62" priority="41" operator="containsText" text="該当校なし">
      <formula>NOT(ISERROR(SEARCH("該当校なし",U2)))</formula>
    </cfRule>
  </conditionalFormatting>
  <conditionalFormatting sqref="P2">
    <cfRule type="containsText" dxfId="61" priority="43" operator="containsText" text="該当校なし">
      <formula>NOT(ISERROR(SEARCH("該当校なし",P2)))</formula>
    </cfRule>
  </conditionalFormatting>
  <conditionalFormatting sqref="AY3">
    <cfRule type="notContainsBlanks" dxfId="60" priority="39">
      <formula>LEN(TRIM(AY3))&gt;0</formula>
    </cfRule>
  </conditionalFormatting>
  <conditionalFormatting sqref="AJ7">
    <cfRule type="containsText" dxfId="59" priority="38" operator="containsText" text="該当校なし">
      <formula>NOT(ISERROR(SEARCH("該当校なし",AJ7)))</formula>
    </cfRule>
  </conditionalFormatting>
  <conditionalFormatting sqref="AW7">
    <cfRule type="containsText" dxfId="58" priority="37" operator="containsText" text="該当校なし">
      <formula>NOT(ISERROR(SEARCH("該当校なし",AW7)))</formula>
    </cfRule>
  </conditionalFormatting>
  <conditionalFormatting sqref="A3:C3 C11:F17 D4:AX4 AJ9:AV10 BI11:BK17 AB9:AE10 S11:U17 BH4:BK4">
    <cfRule type="containsBlanks" dxfId="57" priority="36">
      <formula>LEN(TRIM(A3))=0</formula>
    </cfRule>
  </conditionalFormatting>
  <conditionalFormatting sqref="AF9:AI10">
    <cfRule type="containsBlanks" dxfId="56" priority="34">
      <formula>LEN(TRIM(AF9))=0</formula>
    </cfRule>
  </conditionalFormatting>
  <conditionalFormatting sqref="G11:R12 AJ11:BH12 V11:AE12">
    <cfRule type="containsBlanks" dxfId="55" priority="33">
      <formula>LEN(TRIM(G11))=0</formula>
    </cfRule>
  </conditionalFormatting>
  <conditionalFormatting sqref="AF11:AI12">
    <cfRule type="containsBlanks" dxfId="54" priority="32">
      <formula>LEN(TRIM(AF11))=0</formula>
    </cfRule>
  </conditionalFormatting>
  <conditionalFormatting sqref="G13:R14 AJ13:BH14 V13:AE14">
    <cfRule type="containsBlanks" dxfId="53" priority="31">
      <formula>LEN(TRIM(G13))=0</formula>
    </cfRule>
  </conditionalFormatting>
  <conditionalFormatting sqref="AF13:AI14">
    <cfRule type="containsBlanks" dxfId="52" priority="30">
      <formula>LEN(TRIM(AF13))=0</formula>
    </cfRule>
  </conditionalFormatting>
  <conditionalFormatting sqref="G15:R16 AJ15:BH16 V15:AE16">
    <cfRule type="containsBlanks" dxfId="51" priority="29">
      <formula>LEN(TRIM(G15))=0</formula>
    </cfRule>
  </conditionalFormatting>
  <conditionalFormatting sqref="AF15:AI16">
    <cfRule type="containsBlanks" dxfId="50" priority="28">
      <formula>LEN(TRIM(AF15))=0</formula>
    </cfRule>
  </conditionalFormatting>
  <conditionalFormatting sqref="G17:R17 AJ17:BH17 V17:AE17">
    <cfRule type="containsBlanks" dxfId="49" priority="27">
      <formula>LEN(TRIM(G17))=0</formula>
    </cfRule>
  </conditionalFormatting>
  <conditionalFormatting sqref="AF17:AI17">
    <cfRule type="containsBlanks" dxfId="48" priority="26">
      <formula>LEN(TRIM(AF17))=0</formula>
    </cfRule>
  </conditionalFormatting>
  <conditionalFormatting sqref="AW20">
    <cfRule type="containsText" dxfId="47" priority="19" operator="containsText" text="該当校なし">
      <formula>NOT(ISERROR(SEARCH("該当校なし",AW20)))</formula>
    </cfRule>
  </conditionalFormatting>
  <conditionalFormatting sqref="C22:R29 AJ22:BE29 V22:AA29">
    <cfRule type="containsBlanks" dxfId="46" priority="23">
      <formula>LEN(TRIM(C22))=0</formula>
    </cfRule>
  </conditionalFormatting>
  <conditionalFormatting sqref="AF22:AI23">
    <cfRule type="containsBlanks" dxfId="45" priority="13">
      <formula>LEN(TRIM(AF22))=0</formula>
    </cfRule>
  </conditionalFormatting>
  <conditionalFormatting sqref="BI22:BK29">
    <cfRule type="containsBlanks" dxfId="44" priority="21">
      <formula>LEN(TRIM(BI22))=0</formula>
    </cfRule>
  </conditionalFormatting>
  <conditionalFormatting sqref="BF22:BH23">
    <cfRule type="containsBlanks" dxfId="43" priority="18">
      <formula>LEN(TRIM(BF22))=0</formula>
    </cfRule>
  </conditionalFormatting>
  <conditionalFormatting sqref="BF24:BH25">
    <cfRule type="containsBlanks" dxfId="42" priority="17">
      <formula>LEN(TRIM(BF24))=0</formula>
    </cfRule>
  </conditionalFormatting>
  <conditionalFormatting sqref="BF26:BH27">
    <cfRule type="containsBlanks" dxfId="41" priority="16">
      <formula>LEN(TRIM(BF26))=0</formula>
    </cfRule>
  </conditionalFormatting>
  <conditionalFormatting sqref="BF28:BH29">
    <cfRule type="containsBlanks" dxfId="40" priority="15">
      <formula>LEN(TRIM(BF28))=0</formula>
    </cfRule>
  </conditionalFormatting>
  <conditionalFormatting sqref="AB22:AE23">
    <cfRule type="containsBlanks" dxfId="39" priority="14">
      <formula>LEN(TRIM(AB22))=0</formula>
    </cfRule>
  </conditionalFormatting>
  <conditionalFormatting sqref="AB24:AE25">
    <cfRule type="containsBlanks" dxfId="38" priority="12">
      <formula>LEN(TRIM(AB24))=0</formula>
    </cfRule>
  </conditionalFormatting>
  <conditionalFormatting sqref="AF24:AI25">
    <cfRule type="containsBlanks" dxfId="37" priority="11">
      <formula>LEN(TRIM(AF24))=0</formula>
    </cfRule>
  </conditionalFormatting>
  <conditionalFormatting sqref="AB26:AE27">
    <cfRule type="containsBlanks" dxfId="36" priority="10">
      <formula>LEN(TRIM(AB26))=0</formula>
    </cfRule>
  </conditionalFormatting>
  <conditionalFormatting sqref="AF26:AI27">
    <cfRule type="containsBlanks" dxfId="35" priority="9">
      <formula>LEN(TRIM(AF26))=0</formula>
    </cfRule>
  </conditionalFormatting>
  <conditionalFormatting sqref="AB28:AE29">
    <cfRule type="containsBlanks" dxfId="34" priority="8">
      <formula>LEN(TRIM(AB28))=0</formula>
    </cfRule>
  </conditionalFormatting>
  <conditionalFormatting sqref="AF28:AI29">
    <cfRule type="containsBlanks" dxfId="33" priority="7">
      <formula>LEN(TRIM(AF28))=0</formula>
    </cfRule>
  </conditionalFormatting>
  <conditionalFormatting sqref="S22:U29">
    <cfRule type="containsBlanks" dxfId="32" priority="6">
      <formula>LEN(TRIM(S22))=0</formula>
    </cfRule>
  </conditionalFormatting>
  <conditionalFormatting sqref="AY4:BG4">
    <cfRule type="containsBlanks" dxfId="31" priority="5">
      <formula>LEN(TRIM(AY4))=0</formula>
    </cfRule>
  </conditionalFormatting>
  <conditionalFormatting sqref="C9:AA9">
    <cfRule type="containsBlanks" dxfId="30" priority="4">
      <formula>LEN(TRIM(C9))=0</formula>
    </cfRule>
  </conditionalFormatting>
  <conditionalFormatting sqref="C10:AA10">
    <cfRule type="containsBlanks" dxfId="29" priority="3">
      <formula>LEN(TRIM(C10))=0</formula>
    </cfRule>
  </conditionalFormatting>
  <conditionalFormatting sqref="AW9:BK10">
    <cfRule type="containsBlanks" dxfId="28" priority="2">
      <formula>LEN(TRIM(AW9))=0</formula>
    </cfRule>
  </conditionalFormatting>
  <conditionalFormatting sqref="AJ20">
    <cfRule type="containsText" dxfId="27" priority="1" operator="containsText" text="該当校なし">
      <formula>NOT(ISERROR(SEARCH("該当校なし",AJ20)))</formula>
    </cfRule>
  </conditionalFormatting>
  <dataValidations xWindow="435" yWindow="298" count="8">
    <dataValidation type="list" allowBlank="1" showInputMessage="1" showErrorMessage="1" sqref="O4" xr:uid="{00000000-0002-0000-0000-000000000000}">
      <formula1>"男,-"</formula1>
    </dataValidation>
    <dataValidation type="list" allowBlank="1" showInputMessage="1" showErrorMessage="1" sqref="P4" xr:uid="{00000000-0002-0000-0000-000001000000}">
      <formula1>"女,-"</formula1>
    </dataValidation>
    <dataValidation type="list" allowBlank="1" showInputMessage="1" showErrorMessage="1" sqref="BF9:BH17 BF22:BH29" xr:uid="{00000000-0002-0000-0000-000002000000}">
      <formula1>" ,範士,教士,錬士,なし"</formula1>
    </dataValidation>
    <dataValidation allowBlank="1" showInputMessage="1" showErrorMessage="1" prompt="半角数字で入力します" sqref="S9:U17 S22:U29" xr:uid="{00000000-0002-0000-0000-000003000000}"/>
    <dataValidation allowBlank="1" showInputMessage="1" showErrorMessage="1" prompt="ハイフンも入力します" sqref="AB9:AI17 AB22:AI29" xr:uid="{00000000-0002-0000-0000-000004000000}"/>
    <dataValidation allowBlank="1" showInputMessage="1" showErrorMessage="1" prompt="半角英数字で入力します" sqref="AW9:BE17" xr:uid="{00000000-0002-0000-0000-000005000000}"/>
    <dataValidation type="list" allowBlank="1" showInputMessage="1" showErrorMessage="1" sqref="D4:E4" xr:uid="{00000000-0002-0000-0000-000006000000}">
      <formula1>"国立,都立,私立"</formula1>
    </dataValidation>
    <dataValidation type="list" allowBlank="1" showInputMessage="1" showErrorMessage="1" sqref="BL9:BL17" xr:uid="{00000000-0002-0000-0000-000007000000}">
      <formula1>"加盟済,興味がある"</formula1>
    </dataValidation>
  </dataValidations>
  <pageMargins left="0.7" right="0.7" top="0.75" bottom="0.75" header="0.3" footer="0.3"/>
  <pageSetup paperSize="9" scale="31" orientation="portrait" horizontalDpi="4294967292" verticalDpi="4294967292"/>
  <colBreaks count="1" manualBreakCount="1">
    <brk id="64" max="1048575" man="1"/>
  </colBreaks>
  <ignoredErrors>
    <ignoredError sqref="A1:XFD2 A6:AA6 D3:AG3 A4:C4 BH4:XFD4 A18:XFD19 A9:B9 BM9:XFD9 A8:AA8 A7:R7 BF7:BK7 BF8:BK8 A31:XFD1048576 A20:AA21 BF20:XFD21 A10:B10 BL10:XFD10 A11:B11 BG11:XFD11 A22:R29 BI22:XFD29 A12:R17 V12:XFD17 AB10:AV10 V11:BE11 AJ22:BE29 A30:R30 S30:XFD30 V22:AA29 AR3:AT3 AI3:AP3 AV3:BG3 BI3:XFD3 D11:R11 BM7:XFD7 BM8:XFD8 A5:AA5 AF5:XFD5 AF6:XFD6 T7:AA7" emptyCellReference="1"/>
  </ignoredErrors>
  <extLst>
    <ext xmlns:x14="http://schemas.microsoft.com/office/spreadsheetml/2009/9/main" uri="{CCE6A557-97BC-4b89-ADB6-D9C93CAAB3DF}">
      <x14:dataValidations xmlns:xm="http://schemas.microsoft.com/office/excel/2006/main" xWindow="435" yWindow="298" count="1">
        <x14:dataValidation type="list" allowBlank="1" showInputMessage="1" showErrorMessage="1" xr:uid="{00000000-0002-0000-0000-000008000000}">
          <x14:formula1>
            <xm:f>文言!$A$1:$A$12</xm:f>
          </x14:formula1>
          <xm:sqref>BI9:BK17 BI22:BK29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39997558519241921"/>
    <pageSetUpPr fitToPage="1"/>
  </sheetPr>
  <dimension ref="A1:AC24"/>
  <sheetViews>
    <sheetView showGridLines="0" showRowColHeaders="0" view="pageBreakPreview" zoomScaleNormal="100" zoomScaleSheetLayoutView="100" workbookViewId="0">
      <selection sqref="A1:AC1"/>
    </sheetView>
  </sheetViews>
  <sheetFormatPr baseColWidth="10" defaultColWidth="12.83203125" defaultRowHeight="15"/>
  <cols>
    <col min="1" max="1" width="3.1640625" style="9" customWidth="1"/>
    <col min="2" max="2" width="3.5" style="9" customWidth="1"/>
    <col min="3" max="3" width="5" style="9" customWidth="1"/>
    <col min="4" max="4" width="1.5" style="9" customWidth="1"/>
    <col min="5" max="5" width="1.6640625" style="9" customWidth="1"/>
    <col min="6" max="6" width="3" style="9" customWidth="1"/>
    <col min="7" max="7" width="5.1640625" style="9" customWidth="1"/>
    <col min="8" max="9" width="1.83203125" style="9" customWidth="1"/>
    <col min="10" max="10" width="3.33203125" style="9" customWidth="1"/>
    <col min="11" max="11" width="1.33203125" style="9" customWidth="1"/>
    <col min="12" max="12" width="8.6640625" style="9" customWidth="1"/>
    <col min="13" max="13" width="4.6640625" style="9" customWidth="1"/>
    <col min="14" max="14" width="1.5" style="9" customWidth="1"/>
    <col min="15" max="15" width="6.83203125" style="9" customWidth="1"/>
    <col min="16" max="16" width="3.1640625" style="9" customWidth="1"/>
    <col min="17" max="17" width="6.6640625" style="9" customWidth="1"/>
    <col min="18" max="18" width="3.5" style="9" customWidth="1"/>
    <col min="19" max="19" width="1.6640625" style="9" customWidth="1"/>
    <col min="20" max="20" width="4.6640625" style="9" customWidth="1"/>
    <col min="21" max="21" width="1.5" style="9" customWidth="1"/>
    <col min="22" max="22" width="0.83203125" style="9" customWidth="1"/>
    <col min="23" max="23" width="2.33203125" style="9" customWidth="1"/>
    <col min="24" max="24" width="3.5" style="9" customWidth="1"/>
    <col min="25" max="25" width="1.83203125" style="9" customWidth="1"/>
    <col min="26" max="26" width="1.33203125" style="9" customWidth="1"/>
    <col min="27" max="27" width="0.83203125" style="9" customWidth="1"/>
    <col min="28" max="28" width="4.6640625" style="9" customWidth="1"/>
    <col min="29" max="29" width="31.1640625" style="9" customWidth="1"/>
    <col min="30" max="16384" width="12.83203125" style="9"/>
  </cols>
  <sheetData>
    <row r="1" spans="1:29" ht="22" customHeight="1">
      <c r="A1" s="108" t="str">
        <f>IF(AND(印刷用②!F4="",印刷用②!F16=""),文言!B2&amp;文言!B1,文言!B2&amp;文言!B1&amp;"  No.１")</f>
        <v>令和5年度　東京都高等学校体育連盟弓道専門部　加盟申込書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20" customHeight="1">
      <c r="A2" s="89" t="s">
        <v>0</v>
      </c>
      <c r="B2" s="89"/>
      <c r="C2" s="89"/>
      <c r="D2" s="89" t="str">
        <f>IF(A3="","",学校情報data!D2)</f>
        <v/>
      </c>
      <c r="E2" s="89"/>
      <c r="F2" s="89"/>
      <c r="G2" s="89" t="s">
        <v>11</v>
      </c>
      <c r="H2" s="89"/>
      <c r="I2" s="89"/>
      <c r="J2" s="89" t="str">
        <f>IF(A3="","",学校情報data!B2)</f>
        <v/>
      </c>
      <c r="K2" s="89"/>
      <c r="L2" s="91"/>
      <c r="M2" s="94" t="str">
        <f>IF(A3="","",学校情報data!C2)</f>
        <v/>
      </c>
      <c r="N2" s="94"/>
      <c r="O2" s="94"/>
      <c r="P2" s="94"/>
      <c r="Q2" s="94"/>
      <c r="R2" s="94"/>
      <c r="S2" s="94"/>
      <c r="T2" s="94"/>
      <c r="U2" s="94"/>
      <c r="V2" s="95"/>
      <c r="W2" s="89" t="s">
        <v>14</v>
      </c>
      <c r="X2" s="89"/>
      <c r="Y2" s="89"/>
      <c r="Z2" s="89"/>
      <c r="AA2" s="105" t="str">
        <f>IF(A3="","",IF(学校情報data!H2="下記にご記入ください","学校情報シートに御入力ください",学校情報!AH3))</f>
        <v/>
      </c>
      <c r="AB2" s="94"/>
      <c r="AC2" s="95"/>
    </row>
    <row r="3" spans="1:29" ht="8" customHeight="1">
      <c r="A3" s="89" t="str">
        <f>IF(学校情報data!A2="","",学校情報data!A2)</f>
        <v/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91"/>
      <c r="M3" s="96"/>
      <c r="N3" s="96"/>
      <c r="O3" s="96"/>
      <c r="P3" s="96"/>
      <c r="Q3" s="96"/>
      <c r="R3" s="96"/>
      <c r="S3" s="96"/>
      <c r="T3" s="96"/>
      <c r="U3" s="96"/>
      <c r="V3" s="97"/>
      <c r="W3" s="89"/>
      <c r="X3" s="89"/>
      <c r="Y3" s="89"/>
      <c r="Z3" s="89"/>
      <c r="AA3" s="106"/>
      <c r="AB3" s="96"/>
      <c r="AC3" s="97"/>
    </row>
    <row r="4" spans="1:29" ht="12" customHeight="1">
      <c r="A4" s="89"/>
      <c r="B4" s="89"/>
      <c r="C4" s="89"/>
      <c r="D4" s="99"/>
      <c r="E4" s="99"/>
      <c r="F4" s="99"/>
      <c r="G4" s="89" t="s">
        <v>5</v>
      </c>
      <c r="H4" s="89"/>
      <c r="I4" s="89"/>
      <c r="J4" s="89" t="str">
        <f>IF(A3="","",学校情報data!F2)</f>
        <v/>
      </c>
      <c r="K4" s="89"/>
      <c r="L4" s="91"/>
      <c r="M4" s="94" t="str">
        <f>IF(A3="","",学校情報data!G2)</f>
        <v/>
      </c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5"/>
    </row>
    <row r="5" spans="1:29" ht="14" customHeight="1">
      <c r="A5" s="89"/>
      <c r="B5" s="89"/>
      <c r="C5" s="89"/>
      <c r="D5" s="100" t="str">
        <f>IF(A3="","",学校情報data!E2)</f>
        <v/>
      </c>
      <c r="E5" s="100"/>
      <c r="F5" s="100"/>
      <c r="G5" s="89"/>
      <c r="H5" s="89"/>
      <c r="I5" s="89"/>
      <c r="J5" s="89"/>
      <c r="K5" s="89"/>
      <c r="L5" s="91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7"/>
    </row>
    <row r="6" spans="1:29" ht="26" customHeight="1">
      <c r="A6" s="89"/>
      <c r="B6" s="89"/>
      <c r="C6" s="89"/>
      <c r="D6" s="89"/>
      <c r="E6" s="89"/>
      <c r="F6" s="89"/>
      <c r="G6" s="89" t="s">
        <v>8</v>
      </c>
      <c r="H6" s="89"/>
      <c r="I6" s="89" t="str">
        <f>IF(A3="","",学校情報data!I2)</f>
        <v/>
      </c>
      <c r="J6" s="89"/>
      <c r="K6" s="89"/>
      <c r="L6" s="89"/>
      <c r="M6" s="89"/>
      <c r="N6" s="89"/>
      <c r="O6" s="4" t="s">
        <v>12</v>
      </c>
      <c r="P6" s="89" t="str">
        <f>IF(A3="","",学校情報data!J2)</f>
        <v/>
      </c>
      <c r="Q6" s="89"/>
      <c r="R6" s="89"/>
      <c r="S6" s="89"/>
      <c r="T6" s="89"/>
      <c r="U6" s="89"/>
      <c r="V6" s="89" t="s">
        <v>13</v>
      </c>
      <c r="W6" s="89"/>
      <c r="X6" s="89"/>
      <c r="Y6" s="104" t="str">
        <f>IF(A3="","",IF(学校情報data!K2="下記にご記入ください","学校情報シートに御入力ください",学校情報!AY4))</f>
        <v/>
      </c>
      <c r="Z6" s="102"/>
      <c r="AA6" s="102"/>
      <c r="AB6" s="102"/>
      <c r="AC6" s="103"/>
    </row>
    <row r="7" spans="1:29" ht="17" customHeight="1">
      <c r="A7" s="101" t="s">
        <v>10</v>
      </c>
      <c r="B7" s="89">
        <v>1</v>
      </c>
      <c r="C7" s="89" t="s">
        <v>1</v>
      </c>
      <c r="D7" s="89"/>
      <c r="E7" s="89"/>
      <c r="F7" s="89" t="str">
        <f>IF(学校情報data!A7="","",学校情報data!H7&amp;"　"&amp;学校情報data!I7)</f>
        <v/>
      </c>
      <c r="G7" s="89"/>
      <c r="H7" s="89"/>
      <c r="I7" s="89"/>
      <c r="J7" s="89"/>
      <c r="K7" s="89"/>
      <c r="L7" s="89"/>
      <c r="M7" s="89"/>
      <c r="N7" s="89" t="s">
        <v>5</v>
      </c>
      <c r="O7" s="89"/>
      <c r="P7" s="98" t="str">
        <f>IF(学校情報data!A7="","",学校情報data!N7)</f>
        <v/>
      </c>
      <c r="Q7" s="98"/>
      <c r="R7" s="98"/>
      <c r="S7" s="75"/>
      <c r="T7" s="77"/>
      <c r="U7" s="98"/>
      <c r="V7" s="98"/>
      <c r="W7" s="98"/>
      <c r="X7" s="98"/>
      <c r="Y7" s="98"/>
      <c r="Z7" s="98"/>
      <c r="AA7" s="98"/>
      <c r="AB7" s="98"/>
      <c r="AC7" s="98"/>
    </row>
    <row r="8" spans="1:29" ht="26" customHeight="1">
      <c r="A8" s="101"/>
      <c r="B8" s="89"/>
      <c r="C8" s="89" t="s">
        <v>2</v>
      </c>
      <c r="D8" s="89"/>
      <c r="E8" s="89"/>
      <c r="F8" s="89" t="str">
        <f>IF(学校情報data!A7="","",学校情報data!F7&amp;"　"&amp;学校情報data!G7)</f>
        <v/>
      </c>
      <c r="G8" s="89"/>
      <c r="H8" s="89"/>
      <c r="I8" s="89"/>
      <c r="J8" s="89"/>
      <c r="K8" s="89"/>
      <c r="L8" s="89"/>
      <c r="M8" s="89"/>
      <c r="N8" s="89"/>
      <c r="O8" s="89"/>
      <c r="P8" s="16"/>
      <c r="Q8" s="96" t="str">
        <f>IF(学校情報data!A7="","",学校情報data!O7)</f>
        <v/>
      </c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7"/>
    </row>
    <row r="9" spans="1:29" ht="14" customHeight="1">
      <c r="A9" s="101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 t="s">
        <v>9</v>
      </c>
      <c r="Q9" s="89"/>
      <c r="R9" s="89"/>
      <c r="S9" s="91"/>
      <c r="T9" s="102" t="str">
        <f>IF(学校情報data!A7="","",学校情報data!P7)</f>
        <v/>
      </c>
      <c r="U9" s="102"/>
      <c r="V9" s="102"/>
      <c r="W9" s="102"/>
      <c r="X9" s="102"/>
      <c r="Y9" s="102"/>
      <c r="Z9" s="102"/>
      <c r="AA9" s="102"/>
      <c r="AB9" s="102"/>
      <c r="AC9" s="103"/>
    </row>
    <row r="10" spans="1:29" ht="30" customHeight="1">
      <c r="A10" s="101"/>
      <c r="B10" s="89"/>
      <c r="C10" s="89" t="s">
        <v>3</v>
      </c>
      <c r="D10" s="89"/>
      <c r="E10" s="89" t="str">
        <f>IF(学校情報data!A7="","",学校情報data!J7)</f>
        <v/>
      </c>
      <c r="F10" s="89"/>
      <c r="G10" s="89"/>
      <c r="H10" s="89" t="s">
        <v>4</v>
      </c>
      <c r="I10" s="89"/>
      <c r="J10" s="89"/>
      <c r="K10" s="89" t="str">
        <f>IF(学校情報data!A7="","",学校情報data!K7)</f>
        <v/>
      </c>
      <c r="L10" s="89"/>
      <c r="M10" s="89" t="s">
        <v>6</v>
      </c>
      <c r="N10" s="89"/>
      <c r="O10" s="89" t="str">
        <f>IF(学校情報data!A7="","",学校情報data!L7)</f>
        <v/>
      </c>
      <c r="P10" s="89"/>
      <c r="Q10" s="4" t="s">
        <v>7</v>
      </c>
      <c r="R10" s="89" t="str">
        <f>IF(学校情報data!A7="","",学校情報data!Q7)</f>
        <v/>
      </c>
      <c r="S10" s="89"/>
      <c r="T10" s="91"/>
      <c r="U10" s="93" t="str">
        <f>IF(学校情報data!A7="","",学校情報data!R7)</f>
        <v/>
      </c>
      <c r="V10" s="89"/>
      <c r="W10" s="89"/>
      <c r="X10" s="89"/>
      <c r="Y10" s="89"/>
      <c r="Z10" s="89" t="s">
        <v>8</v>
      </c>
      <c r="AA10" s="89"/>
      <c r="AB10" s="89"/>
      <c r="AC10" s="4" t="str">
        <f>IF(学校情報data!A7="","",学校情報data!M7)</f>
        <v/>
      </c>
    </row>
    <row r="11" spans="1:29" ht="17" customHeight="1">
      <c r="A11" s="101"/>
      <c r="B11" s="89">
        <v>2</v>
      </c>
      <c r="C11" s="89" t="s">
        <v>1</v>
      </c>
      <c r="D11" s="89"/>
      <c r="E11" s="89"/>
      <c r="F11" s="89" t="str">
        <f>IF(学校情報data!A8="","",学校情報data!H8&amp;"　"&amp;学校情報data!I8)</f>
        <v/>
      </c>
      <c r="G11" s="89"/>
      <c r="H11" s="89"/>
      <c r="I11" s="89"/>
      <c r="J11" s="89"/>
      <c r="K11" s="89"/>
      <c r="L11" s="89"/>
      <c r="M11" s="89"/>
      <c r="N11" s="89" t="s">
        <v>5</v>
      </c>
      <c r="O11" s="89"/>
      <c r="P11" s="98" t="str">
        <f>IF(学校情報data!A8="","",学校情報data!N8)</f>
        <v/>
      </c>
      <c r="Q11" s="98"/>
      <c r="R11" s="98"/>
      <c r="S11" s="75"/>
      <c r="T11" s="77"/>
      <c r="U11" s="98"/>
      <c r="V11" s="98"/>
      <c r="W11" s="98"/>
      <c r="X11" s="98"/>
      <c r="Y11" s="98"/>
      <c r="Z11" s="98"/>
      <c r="AA11" s="98"/>
      <c r="AB11" s="98"/>
      <c r="AC11" s="98"/>
    </row>
    <row r="12" spans="1:29" ht="26" customHeight="1">
      <c r="A12" s="101"/>
      <c r="B12" s="89"/>
      <c r="C12" s="89" t="s">
        <v>2</v>
      </c>
      <c r="D12" s="89"/>
      <c r="E12" s="89"/>
      <c r="F12" s="89" t="str">
        <f>IF(学校情報data!A8="","",学校情報data!F8&amp;"　"&amp;学校情報data!G8)</f>
        <v/>
      </c>
      <c r="G12" s="89"/>
      <c r="H12" s="89"/>
      <c r="I12" s="89"/>
      <c r="J12" s="89"/>
      <c r="K12" s="89"/>
      <c r="L12" s="89"/>
      <c r="M12" s="89"/>
      <c r="N12" s="89"/>
      <c r="O12" s="89"/>
      <c r="P12" s="16"/>
      <c r="Q12" s="96" t="str">
        <f>IF(学校情報data!A8="","",学校情報data!O8)</f>
        <v/>
      </c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7"/>
    </row>
    <row r="13" spans="1:29" ht="14" customHeight="1">
      <c r="A13" s="101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 t="s">
        <v>9</v>
      </c>
      <c r="Q13" s="89"/>
      <c r="R13" s="89"/>
      <c r="S13" s="91"/>
      <c r="T13" s="102" t="str">
        <f>IF(学校情報data!A8="","",学校情報data!P8)</f>
        <v/>
      </c>
      <c r="U13" s="102"/>
      <c r="V13" s="102"/>
      <c r="W13" s="102"/>
      <c r="X13" s="102"/>
      <c r="Y13" s="102"/>
      <c r="Z13" s="102"/>
      <c r="AA13" s="102"/>
      <c r="AB13" s="102"/>
      <c r="AC13" s="103"/>
    </row>
    <row r="14" spans="1:29" ht="30" customHeight="1">
      <c r="A14" s="101"/>
      <c r="B14" s="89"/>
      <c r="C14" s="89" t="s">
        <v>3</v>
      </c>
      <c r="D14" s="89"/>
      <c r="E14" s="89" t="str">
        <f>IF(学校情報data!A8="","",学校情報data!J8)</f>
        <v/>
      </c>
      <c r="F14" s="89"/>
      <c r="G14" s="89"/>
      <c r="H14" s="89" t="s">
        <v>4</v>
      </c>
      <c r="I14" s="89"/>
      <c r="J14" s="89"/>
      <c r="K14" s="89" t="str">
        <f>IF(学校情報data!A8="","",学校情報data!K8)</f>
        <v/>
      </c>
      <c r="L14" s="89"/>
      <c r="M14" s="89" t="s">
        <v>6</v>
      </c>
      <c r="N14" s="89"/>
      <c r="O14" s="89" t="str">
        <f>IF(学校情報data!A8="","",学校情報data!L8)</f>
        <v/>
      </c>
      <c r="P14" s="89"/>
      <c r="Q14" s="4" t="s">
        <v>7</v>
      </c>
      <c r="R14" s="89" t="str">
        <f>IF(学校情報data!A8="","",学校情報data!Q8)</f>
        <v/>
      </c>
      <c r="S14" s="89"/>
      <c r="T14" s="91"/>
      <c r="U14" s="93" t="str">
        <f>IF(学校情報data!A8="","",学校情報data!R8)</f>
        <v/>
      </c>
      <c r="V14" s="89"/>
      <c r="W14" s="89"/>
      <c r="X14" s="89"/>
      <c r="Y14" s="89"/>
      <c r="Z14" s="89" t="s">
        <v>8</v>
      </c>
      <c r="AA14" s="89"/>
      <c r="AB14" s="89"/>
      <c r="AC14" s="4" t="str">
        <f>IF(学校情報data!A8="","",学校情報data!M8)</f>
        <v/>
      </c>
    </row>
    <row r="15" spans="1:29" ht="17" customHeight="1">
      <c r="A15" s="101"/>
      <c r="B15" s="89">
        <v>3</v>
      </c>
      <c r="C15" s="89" t="s">
        <v>1</v>
      </c>
      <c r="D15" s="89"/>
      <c r="E15" s="89"/>
      <c r="F15" s="89" t="str">
        <f>IF(学校情報data!A9="","",学校情報data!H9&amp;"　"&amp;学校情報data!I9)</f>
        <v/>
      </c>
      <c r="G15" s="89"/>
      <c r="H15" s="89"/>
      <c r="I15" s="89"/>
      <c r="J15" s="89"/>
      <c r="K15" s="89"/>
      <c r="L15" s="89"/>
      <c r="M15" s="89"/>
      <c r="N15" s="89" t="s">
        <v>5</v>
      </c>
      <c r="O15" s="89"/>
      <c r="P15" s="98" t="str">
        <f>IF(学校情報data!A9="","",学校情報data!N9)</f>
        <v/>
      </c>
      <c r="Q15" s="98"/>
      <c r="R15" s="98"/>
      <c r="S15" s="75"/>
      <c r="T15" s="77"/>
      <c r="U15" s="98"/>
      <c r="V15" s="98"/>
      <c r="W15" s="98"/>
      <c r="X15" s="98"/>
      <c r="Y15" s="98"/>
      <c r="Z15" s="98"/>
      <c r="AA15" s="98"/>
      <c r="AB15" s="98"/>
      <c r="AC15" s="98"/>
    </row>
    <row r="16" spans="1:29" ht="26" customHeight="1">
      <c r="A16" s="101"/>
      <c r="B16" s="89"/>
      <c r="C16" s="89" t="s">
        <v>2</v>
      </c>
      <c r="D16" s="89"/>
      <c r="E16" s="89"/>
      <c r="F16" s="89" t="str">
        <f>IF(学校情報data!A9="","",学校情報data!F9&amp;"　"&amp;学校情報data!G9)</f>
        <v/>
      </c>
      <c r="G16" s="89"/>
      <c r="H16" s="89"/>
      <c r="I16" s="89"/>
      <c r="J16" s="89"/>
      <c r="K16" s="89"/>
      <c r="L16" s="89"/>
      <c r="M16" s="89"/>
      <c r="N16" s="89"/>
      <c r="O16" s="89"/>
      <c r="P16" s="16"/>
      <c r="Q16" s="96" t="str">
        <f>IF(学校情報data!A9="","",学校情報data!O9)</f>
        <v/>
      </c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7"/>
    </row>
    <row r="17" spans="1:29" ht="14" customHeight="1">
      <c r="A17" s="101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 t="s">
        <v>9</v>
      </c>
      <c r="Q17" s="89"/>
      <c r="R17" s="89"/>
      <c r="S17" s="91"/>
      <c r="T17" s="102" t="str">
        <f>IF(学校情報data!A9="","",学校情報data!P9)</f>
        <v/>
      </c>
      <c r="U17" s="102"/>
      <c r="V17" s="102"/>
      <c r="W17" s="102"/>
      <c r="X17" s="102"/>
      <c r="Y17" s="102"/>
      <c r="Z17" s="102"/>
      <c r="AA17" s="102"/>
      <c r="AB17" s="102"/>
      <c r="AC17" s="103"/>
    </row>
    <row r="18" spans="1:29" ht="30" customHeight="1">
      <c r="A18" s="101"/>
      <c r="B18" s="89"/>
      <c r="C18" s="89" t="s">
        <v>3</v>
      </c>
      <c r="D18" s="89"/>
      <c r="E18" s="89" t="str">
        <f>IF(学校情報data!A9="","",学校情報data!J9)</f>
        <v/>
      </c>
      <c r="F18" s="89"/>
      <c r="G18" s="89"/>
      <c r="H18" s="89" t="s">
        <v>4</v>
      </c>
      <c r="I18" s="89"/>
      <c r="J18" s="89"/>
      <c r="K18" s="89" t="str">
        <f>IF(学校情報data!A9="","",学校情報data!K9)</f>
        <v/>
      </c>
      <c r="L18" s="89"/>
      <c r="M18" s="89" t="s">
        <v>6</v>
      </c>
      <c r="N18" s="89"/>
      <c r="O18" s="89" t="str">
        <f>IF(学校情報data!A9="","",学校情報data!L9)</f>
        <v/>
      </c>
      <c r="P18" s="89"/>
      <c r="Q18" s="4" t="s">
        <v>7</v>
      </c>
      <c r="R18" s="89" t="str">
        <f>IF(学校情報data!A9="","",学校情報data!Q9)</f>
        <v/>
      </c>
      <c r="S18" s="89"/>
      <c r="T18" s="91"/>
      <c r="U18" s="93" t="str">
        <f>IF(学校情報data!A9="","",学校情報data!R9)</f>
        <v/>
      </c>
      <c r="V18" s="89"/>
      <c r="W18" s="89"/>
      <c r="X18" s="89"/>
      <c r="Y18" s="89"/>
      <c r="Z18" s="89" t="s">
        <v>8</v>
      </c>
      <c r="AA18" s="89"/>
      <c r="AB18" s="89"/>
      <c r="AC18" s="4" t="str">
        <f>IF(学校情報data!A9="","",学校情報data!M9)</f>
        <v/>
      </c>
    </row>
    <row r="19" spans="1:29">
      <c r="A19" s="101" t="s">
        <v>19</v>
      </c>
      <c r="B19" s="93">
        <v>1</v>
      </c>
      <c r="C19" s="89" t="s">
        <v>17</v>
      </c>
      <c r="D19" s="89"/>
      <c r="E19" s="89"/>
      <c r="F19" s="89" t="str">
        <f>IF(学校情報data!A19="","",学校情報data!H19&amp;"　"&amp;学校情報data!I19)</f>
        <v/>
      </c>
      <c r="G19" s="89"/>
      <c r="H19" s="89"/>
      <c r="I19" s="89"/>
      <c r="J19" s="89"/>
      <c r="K19" s="89"/>
      <c r="L19" s="89"/>
      <c r="M19" s="89"/>
      <c r="N19" s="89" t="s">
        <v>5</v>
      </c>
      <c r="O19" s="89"/>
      <c r="P19" s="98" t="str">
        <f>IF(学校情報data!A19="","",学校情報data!N19)</f>
        <v/>
      </c>
      <c r="Q19" s="98"/>
      <c r="R19" s="98"/>
      <c r="S19" s="75"/>
      <c r="T19" s="76"/>
      <c r="U19" s="76"/>
      <c r="V19" s="76"/>
      <c r="W19" s="76"/>
      <c r="X19" s="76"/>
      <c r="Y19" s="76"/>
      <c r="Z19" s="76"/>
      <c r="AA19" s="76"/>
      <c r="AB19" s="76"/>
      <c r="AC19" s="77"/>
    </row>
    <row r="20" spans="1:29" ht="28" customHeight="1">
      <c r="A20" s="101"/>
      <c r="B20" s="93"/>
      <c r="C20" s="89" t="s">
        <v>16</v>
      </c>
      <c r="D20" s="89"/>
      <c r="E20" s="89"/>
      <c r="F20" s="89" t="str">
        <f>IF(学校情報data!A19="","",学校情報data!F19&amp;"　"&amp;学校情報data!G19)</f>
        <v/>
      </c>
      <c r="G20" s="89"/>
      <c r="H20" s="89"/>
      <c r="I20" s="89"/>
      <c r="J20" s="89"/>
      <c r="K20" s="89"/>
      <c r="L20" s="89"/>
      <c r="M20" s="89"/>
      <c r="N20" s="89"/>
      <c r="O20" s="89"/>
      <c r="P20" s="16"/>
      <c r="Q20" s="97" t="str">
        <f>IF(学校情報data!A19="","",学校情報data!O19)</f>
        <v/>
      </c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</row>
    <row r="21" spans="1:29" ht="26" customHeight="1">
      <c r="A21" s="101"/>
      <c r="B21" s="93"/>
      <c r="C21" s="89" t="s">
        <v>3</v>
      </c>
      <c r="D21" s="89"/>
      <c r="E21" s="89"/>
      <c r="F21" s="89" t="str">
        <f>IF(学校情報data!A19="","",学校情報data!J19)</f>
        <v/>
      </c>
      <c r="G21" s="89"/>
      <c r="H21" s="89" t="s">
        <v>18</v>
      </c>
      <c r="I21" s="89"/>
      <c r="J21" s="89"/>
      <c r="K21" s="89"/>
      <c r="L21" s="89" t="str">
        <f>IF(学校情報data!A19="","",学校情報data!K19)</f>
        <v/>
      </c>
      <c r="M21" s="89"/>
      <c r="N21" s="89" t="s">
        <v>7</v>
      </c>
      <c r="O21" s="89"/>
      <c r="P21" s="89" t="str">
        <f>IF(学校情報data!A19="","",学校情報data!Q19)</f>
        <v/>
      </c>
      <c r="Q21" s="89"/>
      <c r="R21" s="91"/>
      <c r="S21" s="93" t="str">
        <f>IF(学校情報data!A19="","",学校情報data!R19)</f>
        <v/>
      </c>
      <c r="T21" s="89"/>
      <c r="U21" s="89"/>
      <c r="V21" s="89"/>
      <c r="W21" s="89"/>
      <c r="X21" s="89" t="s">
        <v>15</v>
      </c>
      <c r="Y21" s="89"/>
      <c r="Z21" s="89"/>
      <c r="AA21" s="89"/>
      <c r="AB21" s="89" t="str">
        <f>IF(学校情報data!A19="","",学校情報data!M19)</f>
        <v/>
      </c>
      <c r="AC21" s="89"/>
    </row>
    <row r="22" spans="1:29">
      <c r="A22" s="101"/>
      <c r="B22" s="93">
        <v>2</v>
      </c>
      <c r="C22" s="89" t="s">
        <v>17</v>
      </c>
      <c r="D22" s="89"/>
      <c r="E22" s="89"/>
      <c r="F22" s="89" t="str">
        <f>IF(学校情報data!A20="","",学校情報data!H20&amp;"　"&amp;学校情報data!I20)</f>
        <v/>
      </c>
      <c r="G22" s="89"/>
      <c r="H22" s="89"/>
      <c r="I22" s="89"/>
      <c r="J22" s="89"/>
      <c r="K22" s="89"/>
      <c r="L22" s="89"/>
      <c r="M22" s="89"/>
      <c r="N22" s="89" t="s">
        <v>5</v>
      </c>
      <c r="O22" s="89"/>
      <c r="P22" s="98" t="str">
        <f>IF(学校情報data!A20="","",学校情報data!N20)</f>
        <v/>
      </c>
      <c r="Q22" s="98"/>
      <c r="R22" s="98"/>
      <c r="S22" s="75"/>
      <c r="T22" s="76"/>
      <c r="U22" s="76"/>
      <c r="V22" s="76"/>
      <c r="W22" s="76"/>
      <c r="X22" s="76"/>
      <c r="Y22" s="76"/>
      <c r="Z22" s="76"/>
      <c r="AA22" s="76"/>
      <c r="AB22" s="76"/>
      <c r="AC22" s="77"/>
    </row>
    <row r="23" spans="1:29" ht="28" customHeight="1">
      <c r="A23" s="101"/>
      <c r="B23" s="93"/>
      <c r="C23" s="89" t="s">
        <v>16</v>
      </c>
      <c r="D23" s="89"/>
      <c r="E23" s="89"/>
      <c r="F23" s="89" t="str">
        <f>IF(学校情報data!A20="","",学校情報data!F20&amp;"　"&amp;学校情報data!G20)</f>
        <v/>
      </c>
      <c r="G23" s="89"/>
      <c r="H23" s="89"/>
      <c r="I23" s="89"/>
      <c r="J23" s="89"/>
      <c r="K23" s="89"/>
      <c r="L23" s="89"/>
      <c r="M23" s="89"/>
      <c r="N23" s="89"/>
      <c r="O23" s="89"/>
      <c r="P23" s="16"/>
      <c r="Q23" s="97" t="str">
        <f>IF(学校情報data!A20="","",学校情報data!O20)</f>
        <v/>
      </c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</row>
    <row r="24" spans="1:29" ht="26" customHeight="1">
      <c r="A24" s="101"/>
      <c r="B24" s="93"/>
      <c r="C24" s="89" t="s">
        <v>3</v>
      </c>
      <c r="D24" s="89"/>
      <c r="E24" s="89"/>
      <c r="F24" s="89" t="str">
        <f>IF(学校情報data!A20="","",学校情報data!J20)</f>
        <v/>
      </c>
      <c r="G24" s="89"/>
      <c r="H24" s="89" t="s">
        <v>18</v>
      </c>
      <c r="I24" s="89"/>
      <c r="J24" s="89"/>
      <c r="K24" s="89"/>
      <c r="L24" s="89" t="str">
        <f>IF(学校情報data!A20="","",学校情報data!K20)</f>
        <v/>
      </c>
      <c r="M24" s="89"/>
      <c r="N24" s="89" t="s">
        <v>7</v>
      </c>
      <c r="O24" s="89"/>
      <c r="P24" s="89" t="str">
        <f>IF(学校情報data!A20="","",学校情報data!Q20)</f>
        <v/>
      </c>
      <c r="Q24" s="89"/>
      <c r="R24" s="91"/>
      <c r="S24" s="93" t="str">
        <f>IF(学校情報data!A20="","",学校情報data!R20)</f>
        <v/>
      </c>
      <c r="T24" s="89"/>
      <c r="U24" s="89"/>
      <c r="V24" s="89"/>
      <c r="W24" s="89"/>
      <c r="X24" s="89" t="s">
        <v>15</v>
      </c>
      <c r="Y24" s="89"/>
      <c r="Z24" s="89"/>
      <c r="AA24" s="89"/>
      <c r="AB24" s="89" t="str">
        <f>IF(学校情報data!A20="","",学校情報data!M20)</f>
        <v/>
      </c>
      <c r="AC24" s="89"/>
    </row>
  </sheetData>
  <sheetProtection algorithmName="SHA-512" hashValue="OBIAN8ORCBtqJgS09UvLWIlPJAS70ud5R3h2jIlkKXkWJhK7SPKcDdGZevIO2+R3AqMNCPwnHn6yv17BKc/3tA==" saltValue="X3Du3ppBeX4I+as26alAbQ==" spinCount="100000" sheet="1" objects="1" scenarios="1" selectLockedCells="1" selectUnlockedCells="1"/>
  <mergeCells count="116">
    <mergeCell ref="AB24:AC24"/>
    <mergeCell ref="A19:A24"/>
    <mergeCell ref="T19:AC19"/>
    <mergeCell ref="T22:AC22"/>
    <mergeCell ref="H24:K24"/>
    <mergeCell ref="L24:M24"/>
    <mergeCell ref="N24:O24"/>
    <mergeCell ref="P24:R24"/>
    <mergeCell ref="S24:W24"/>
    <mergeCell ref="X24:AA24"/>
    <mergeCell ref="B22:B24"/>
    <mergeCell ref="C22:E22"/>
    <mergeCell ref="F22:M22"/>
    <mergeCell ref="N22:O23"/>
    <mergeCell ref="P22:S22"/>
    <mergeCell ref="C23:E23"/>
    <mergeCell ref="F23:M23"/>
    <mergeCell ref="Q23:AC23"/>
    <mergeCell ref="C24:E24"/>
    <mergeCell ref="F24:G24"/>
    <mergeCell ref="H21:K21"/>
    <mergeCell ref="L21:M21"/>
    <mergeCell ref="N19:O20"/>
    <mergeCell ref="N21:O21"/>
    <mergeCell ref="P19:S19"/>
    <mergeCell ref="Q20:AC20"/>
    <mergeCell ref="P21:R21"/>
    <mergeCell ref="S21:W21"/>
    <mergeCell ref="X21:AA21"/>
    <mergeCell ref="AB21:AC21"/>
    <mergeCell ref="U18:Y18"/>
    <mergeCell ref="Z18:AB18"/>
    <mergeCell ref="A1:AC1"/>
    <mergeCell ref="B19:B21"/>
    <mergeCell ref="C19:E19"/>
    <mergeCell ref="C20:E20"/>
    <mergeCell ref="C21:E21"/>
    <mergeCell ref="F21:G21"/>
    <mergeCell ref="F20:M20"/>
    <mergeCell ref="F19:M19"/>
    <mergeCell ref="Q16:AC16"/>
    <mergeCell ref="P17:S17"/>
    <mergeCell ref="T17:AC17"/>
    <mergeCell ref="C18:D18"/>
    <mergeCell ref="E18:G18"/>
    <mergeCell ref="H18:J18"/>
    <mergeCell ref="K18:L18"/>
    <mergeCell ref="M18:N18"/>
    <mergeCell ref="C15:E15"/>
    <mergeCell ref="F15:M15"/>
    <mergeCell ref="N15:O17"/>
    <mergeCell ref="P15:S15"/>
    <mergeCell ref="T15:AC15"/>
    <mergeCell ref="C16:E17"/>
    <mergeCell ref="F16:M17"/>
    <mergeCell ref="C14:D14"/>
    <mergeCell ref="E14:G14"/>
    <mergeCell ref="H14:J14"/>
    <mergeCell ref="K14:L14"/>
    <mergeCell ref="M14:N14"/>
    <mergeCell ref="O14:P14"/>
    <mergeCell ref="I6:N6"/>
    <mergeCell ref="G6:H6"/>
    <mergeCell ref="G4:I5"/>
    <mergeCell ref="Q8:AC8"/>
    <mergeCell ref="R10:T10"/>
    <mergeCell ref="J2:L3"/>
    <mergeCell ref="P6:U6"/>
    <mergeCell ref="V6:X6"/>
    <mergeCell ref="O18:P18"/>
    <mergeCell ref="R18:T18"/>
    <mergeCell ref="R14:T14"/>
    <mergeCell ref="U14:Y14"/>
    <mergeCell ref="Z14:AB14"/>
    <mergeCell ref="O10:P10"/>
    <mergeCell ref="Y6:AC6"/>
    <mergeCell ref="T7:AC7"/>
    <mergeCell ref="U10:Y10"/>
    <mergeCell ref="Z10:AB10"/>
    <mergeCell ref="T9:AC9"/>
    <mergeCell ref="P9:S9"/>
    <mergeCell ref="AA2:AC3"/>
    <mergeCell ref="C11:E11"/>
    <mergeCell ref="F11:M11"/>
    <mergeCell ref="N11:O13"/>
    <mergeCell ref="P11:S11"/>
    <mergeCell ref="T11:AC11"/>
    <mergeCell ref="C12:E13"/>
    <mergeCell ref="F12:M13"/>
    <mergeCell ref="Q12:AC12"/>
    <mergeCell ref="P13:S13"/>
    <mergeCell ref="T13:AC13"/>
    <mergeCell ref="C8:E9"/>
    <mergeCell ref="M4:AC5"/>
    <mergeCell ref="G2:I3"/>
    <mergeCell ref="J4:L5"/>
    <mergeCell ref="P7:S7"/>
    <mergeCell ref="C10:D10"/>
    <mergeCell ref="E10:G10"/>
    <mergeCell ref="H10:J10"/>
    <mergeCell ref="K10:L10"/>
    <mergeCell ref="F7:M7"/>
    <mergeCell ref="F8:M9"/>
    <mergeCell ref="N7:O9"/>
    <mergeCell ref="M10:N10"/>
    <mergeCell ref="A2:C2"/>
    <mergeCell ref="A3:C6"/>
    <mergeCell ref="D2:F4"/>
    <mergeCell ref="D5:F6"/>
    <mergeCell ref="A7:A18"/>
    <mergeCell ref="B7:B10"/>
    <mergeCell ref="B11:B14"/>
    <mergeCell ref="B15:B18"/>
    <mergeCell ref="C7:E7"/>
    <mergeCell ref="M2:V3"/>
    <mergeCell ref="W2:Z3"/>
  </mergeCells>
  <phoneticPr fontId="1"/>
  <conditionalFormatting sqref="Y6 AA2">
    <cfRule type="containsText" dxfId="26" priority="1" operator="containsText" text="学校情報シートに御入力ください">
      <formula>NOT(ISERROR(SEARCH("学校情報シートに御入力ください",Y2)))</formula>
    </cfRule>
  </conditionalFormatting>
  <printOptions horizontalCentered="1" verticalCentered="1"/>
  <pageMargins left="0.25" right="0.25" top="0.59055118110236204" bottom="0.59055118110236204" header="0.3" footer="0.3"/>
  <pageSetup paperSize="9" orientation="landscape" horizontalDpi="4294967292" verticalDpi="4294967292"/>
  <colBreaks count="1" manualBreakCount="1">
    <brk id="29" max="1048575" man="1"/>
  </colBreaks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39997558519241921"/>
    <pageSetUpPr fitToPage="1"/>
  </sheetPr>
  <dimension ref="A1:AC23"/>
  <sheetViews>
    <sheetView showGridLines="0" showRowColHeaders="0" view="pageBreakPreview" zoomScaleNormal="100" zoomScaleSheetLayoutView="100" workbookViewId="0">
      <selection activeCell="F4" sqref="F4:M5"/>
    </sheetView>
  </sheetViews>
  <sheetFormatPr baseColWidth="10" defaultColWidth="12.83203125" defaultRowHeight="15"/>
  <cols>
    <col min="1" max="1" width="3.1640625" style="9" customWidth="1"/>
    <col min="2" max="2" width="3.5" style="9" customWidth="1"/>
    <col min="3" max="3" width="5" style="9" customWidth="1"/>
    <col min="4" max="4" width="1.5" style="9" customWidth="1"/>
    <col min="5" max="5" width="1.6640625" style="9" customWidth="1"/>
    <col min="6" max="6" width="3" style="9" customWidth="1"/>
    <col min="7" max="7" width="5.1640625" style="9" customWidth="1"/>
    <col min="8" max="9" width="1.83203125" style="9" customWidth="1"/>
    <col min="10" max="10" width="3.33203125" style="9" customWidth="1"/>
    <col min="11" max="11" width="1.33203125" style="9" customWidth="1"/>
    <col min="12" max="12" width="8.6640625" style="9" customWidth="1"/>
    <col min="13" max="13" width="4.6640625" style="9" customWidth="1"/>
    <col min="14" max="14" width="1.5" style="9" customWidth="1"/>
    <col min="15" max="15" width="6.83203125" style="9" customWidth="1"/>
    <col min="16" max="16" width="3.1640625" style="9" customWidth="1"/>
    <col min="17" max="17" width="6.6640625" style="9" customWidth="1"/>
    <col min="18" max="18" width="3.5" style="9" customWidth="1"/>
    <col min="19" max="19" width="1.6640625" style="9" customWidth="1"/>
    <col min="20" max="20" width="4.6640625" style="9" customWidth="1"/>
    <col min="21" max="21" width="1.5" style="9" customWidth="1"/>
    <col min="22" max="22" width="0.83203125" style="9" customWidth="1"/>
    <col min="23" max="23" width="2.33203125" style="9" customWidth="1"/>
    <col min="24" max="24" width="3.5" style="9" customWidth="1"/>
    <col min="25" max="25" width="1.83203125" style="9" customWidth="1"/>
    <col min="26" max="26" width="1.33203125" style="9" customWidth="1"/>
    <col min="27" max="27" width="0.83203125" style="9" customWidth="1"/>
    <col min="28" max="28" width="4.6640625" style="9" customWidth="1"/>
    <col min="29" max="29" width="31.1640625" style="9" customWidth="1"/>
    <col min="30" max="16384" width="12.83203125" style="9"/>
  </cols>
  <sheetData>
    <row r="1" spans="1:29" ht="22" customHeight="1">
      <c r="A1" s="108" t="str">
        <f>文言!B2&amp;文言!B1&amp;"  No.２"</f>
        <v>令和5年度　東京都高等学校体育連盟弓道専門部　加盟申込書  No.２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20" customHeight="1">
      <c r="A2" s="89" t="s">
        <v>0</v>
      </c>
      <c r="B2" s="89"/>
      <c r="C2" s="89"/>
      <c r="D2" s="89" t="str">
        <f>IF(学校情報data!A2="","",学校情報data!A2)</f>
        <v/>
      </c>
      <c r="E2" s="89"/>
      <c r="F2" s="89"/>
      <c r="G2" s="89"/>
      <c r="H2" s="89"/>
      <c r="I2" s="89" t="s">
        <v>30</v>
      </c>
      <c r="J2" s="89"/>
      <c r="K2" s="89"/>
      <c r="L2" s="89"/>
      <c r="M2" s="89" t="str">
        <f>IF(D2="","",学校情報data!C2)</f>
        <v/>
      </c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17" t="s">
        <v>31</v>
      </c>
    </row>
    <row r="3" spans="1:29" ht="17" customHeight="1">
      <c r="A3" s="101" t="s">
        <v>10</v>
      </c>
      <c r="B3" s="89">
        <v>4</v>
      </c>
      <c r="C3" s="89" t="s">
        <v>1</v>
      </c>
      <c r="D3" s="89"/>
      <c r="E3" s="89"/>
      <c r="F3" s="89" t="str">
        <f>IF(学校情報data!A10="","",学校情報data!H10&amp;"　"&amp;学校情報data!I10)</f>
        <v/>
      </c>
      <c r="G3" s="89"/>
      <c r="H3" s="89"/>
      <c r="I3" s="89"/>
      <c r="J3" s="89"/>
      <c r="K3" s="89"/>
      <c r="L3" s="89"/>
      <c r="M3" s="89"/>
      <c r="N3" s="89" t="s">
        <v>5</v>
      </c>
      <c r="O3" s="89"/>
      <c r="P3" s="98" t="str">
        <f>IF(学校情報data!A10="","",学校情報data!N10)</f>
        <v/>
      </c>
      <c r="Q3" s="98"/>
      <c r="R3" s="98"/>
      <c r="S3" s="75"/>
      <c r="T3" s="77"/>
      <c r="U3" s="98"/>
      <c r="V3" s="98"/>
      <c r="W3" s="98"/>
      <c r="X3" s="98"/>
      <c r="Y3" s="98"/>
      <c r="Z3" s="98"/>
      <c r="AA3" s="98"/>
      <c r="AB3" s="98"/>
      <c r="AC3" s="98"/>
    </row>
    <row r="4" spans="1:29" ht="26" customHeight="1">
      <c r="A4" s="101"/>
      <c r="B4" s="89"/>
      <c r="C4" s="89" t="s">
        <v>2</v>
      </c>
      <c r="D4" s="89"/>
      <c r="E4" s="89"/>
      <c r="F4" s="89" t="str">
        <f>IF(学校情報data!A10="","",学校情報data!F10&amp;"　"&amp;学校情報data!G10)</f>
        <v/>
      </c>
      <c r="G4" s="89"/>
      <c r="H4" s="89"/>
      <c r="I4" s="89"/>
      <c r="J4" s="89"/>
      <c r="K4" s="89"/>
      <c r="L4" s="89"/>
      <c r="M4" s="89"/>
      <c r="N4" s="89"/>
      <c r="O4" s="89"/>
      <c r="P4" s="16"/>
      <c r="Q4" s="96" t="str">
        <f>IF(学校情報data!A10="","",学校情報data!O10)</f>
        <v/>
      </c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7"/>
    </row>
    <row r="5" spans="1:29" ht="14" customHeight="1">
      <c r="A5" s="101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 t="s">
        <v>9</v>
      </c>
      <c r="Q5" s="89"/>
      <c r="R5" s="89"/>
      <c r="S5" s="91"/>
      <c r="T5" s="102" t="str">
        <f>IF(学校情報data!A10="","",学校情報data!P10)</f>
        <v/>
      </c>
      <c r="U5" s="102"/>
      <c r="V5" s="102"/>
      <c r="W5" s="102"/>
      <c r="X5" s="102"/>
      <c r="Y5" s="102"/>
      <c r="Z5" s="102"/>
      <c r="AA5" s="102"/>
      <c r="AB5" s="102"/>
      <c r="AC5" s="103"/>
    </row>
    <row r="6" spans="1:29" ht="30" customHeight="1">
      <c r="A6" s="101"/>
      <c r="B6" s="89"/>
      <c r="C6" s="89" t="s">
        <v>3</v>
      </c>
      <c r="D6" s="89"/>
      <c r="E6" s="89" t="str">
        <f>IF(学校情報data!A10="","",学校情報data!J10)</f>
        <v/>
      </c>
      <c r="F6" s="89"/>
      <c r="G6" s="89"/>
      <c r="H6" s="89" t="s">
        <v>4</v>
      </c>
      <c r="I6" s="89"/>
      <c r="J6" s="89"/>
      <c r="K6" s="89" t="str">
        <f>IF(学校情報data!A10="","",学校情報data!K10)</f>
        <v/>
      </c>
      <c r="L6" s="89"/>
      <c r="M6" s="89" t="s">
        <v>6</v>
      </c>
      <c r="N6" s="89"/>
      <c r="O6" s="89" t="str">
        <f>IF(学校情報data!A10="","",学校情報data!L10)</f>
        <v/>
      </c>
      <c r="P6" s="89"/>
      <c r="Q6" s="4" t="s">
        <v>7</v>
      </c>
      <c r="R6" s="89" t="str">
        <f>IF(学校情報data!A10="","",学校情報data!Q10)</f>
        <v/>
      </c>
      <c r="S6" s="89"/>
      <c r="T6" s="91"/>
      <c r="U6" s="93" t="str">
        <f>IF(学校情報data!A10="","",学校情報data!R10)</f>
        <v/>
      </c>
      <c r="V6" s="89"/>
      <c r="W6" s="89"/>
      <c r="X6" s="89"/>
      <c r="Y6" s="89"/>
      <c r="Z6" s="89" t="s">
        <v>8</v>
      </c>
      <c r="AA6" s="89"/>
      <c r="AB6" s="89"/>
      <c r="AC6" s="4" t="str">
        <f>IF(学校情報data!A10="","",学校情報data!M10)</f>
        <v/>
      </c>
    </row>
    <row r="7" spans="1:29" ht="17" customHeight="1">
      <c r="A7" s="101"/>
      <c r="B7" s="89">
        <v>5</v>
      </c>
      <c r="C7" s="89" t="s">
        <v>1</v>
      </c>
      <c r="D7" s="89"/>
      <c r="E7" s="89"/>
      <c r="F7" s="89" t="str">
        <f>IF(学校情報data!A11="","",学校情報data!H11&amp;"　"&amp;学校情報data!I11)</f>
        <v/>
      </c>
      <c r="G7" s="89"/>
      <c r="H7" s="89"/>
      <c r="I7" s="89"/>
      <c r="J7" s="89"/>
      <c r="K7" s="89"/>
      <c r="L7" s="89"/>
      <c r="M7" s="89"/>
      <c r="N7" s="89" t="s">
        <v>5</v>
      </c>
      <c r="O7" s="89"/>
      <c r="P7" s="98" t="str">
        <f>IF(学校情報data!A11="","",学校情報data!N11)</f>
        <v/>
      </c>
      <c r="Q7" s="98"/>
      <c r="R7" s="98"/>
      <c r="S7" s="75"/>
      <c r="T7" s="77"/>
      <c r="U7" s="98"/>
      <c r="V7" s="98"/>
      <c r="W7" s="98"/>
      <c r="X7" s="98"/>
      <c r="Y7" s="98"/>
      <c r="Z7" s="98"/>
      <c r="AA7" s="98"/>
      <c r="AB7" s="98"/>
      <c r="AC7" s="98"/>
    </row>
    <row r="8" spans="1:29" ht="26" customHeight="1">
      <c r="A8" s="101"/>
      <c r="B8" s="89"/>
      <c r="C8" s="89" t="s">
        <v>2</v>
      </c>
      <c r="D8" s="89"/>
      <c r="E8" s="89"/>
      <c r="F8" s="89" t="str">
        <f>IF(学校情報data!A11="","",学校情報data!F11&amp;"　"&amp;学校情報data!G11)</f>
        <v/>
      </c>
      <c r="G8" s="89"/>
      <c r="H8" s="89"/>
      <c r="I8" s="89"/>
      <c r="J8" s="89"/>
      <c r="K8" s="89"/>
      <c r="L8" s="89"/>
      <c r="M8" s="89"/>
      <c r="N8" s="89"/>
      <c r="O8" s="89"/>
      <c r="P8" s="16"/>
      <c r="Q8" s="96" t="str">
        <f>IF(学校情報data!A11="","",学校情報data!O11)</f>
        <v/>
      </c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7"/>
    </row>
    <row r="9" spans="1:29" ht="14" customHeight="1">
      <c r="A9" s="101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 t="s">
        <v>9</v>
      </c>
      <c r="Q9" s="89"/>
      <c r="R9" s="89"/>
      <c r="S9" s="91"/>
      <c r="T9" s="102" t="str">
        <f>IF(学校情報data!A11="","",学校情報data!P11)</f>
        <v/>
      </c>
      <c r="U9" s="102"/>
      <c r="V9" s="102"/>
      <c r="W9" s="102"/>
      <c r="X9" s="102"/>
      <c r="Y9" s="102"/>
      <c r="Z9" s="102"/>
      <c r="AA9" s="102"/>
      <c r="AB9" s="102"/>
      <c r="AC9" s="103"/>
    </row>
    <row r="10" spans="1:29" ht="30" customHeight="1">
      <c r="A10" s="101"/>
      <c r="B10" s="89"/>
      <c r="C10" s="89" t="s">
        <v>3</v>
      </c>
      <c r="D10" s="89"/>
      <c r="E10" s="89" t="str">
        <f>IF(学校情報data!A11="","",学校情報data!J11)</f>
        <v/>
      </c>
      <c r="F10" s="89"/>
      <c r="G10" s="89"/>
      <c r="H10" s="89" t="s">
        <v>4</v>
      </c>
      <c r="I10" s="89"/>
      <c r="J10" s="89"/>
      <c r="K10" s="89" t="str">
        <f>IF(学校情報data!A11="","",学校情報data!K11)</f>
        <v/>
      </c>
      <c r="L10" s="89"/>
      <c r="M10" s="89" t="s">
        <v>6</v>
      </c>
      <c r="N10" s="89"/>
      <c r="O10" s="89" t="str">
        <f>IF(学校情報data!A11="","",学校情報data!L11)</f>
        <v/>
      </c>
      <c r="P10" s="89"/>
      <c r="Q10" s="4" t="s">
        <v>7</v>
      </c>
      <c r="R10" s="89" t="str">
        <f>IF(学校情報data!A11="","",学校情報data!Q11)</f>
        <v/>
      </c>
      <c r="S10" s="89"/>
      <c r="T10" s="91"/>
      <c r="U10" s="93" t="str">
        <f>IF(学校情報data!A11="","",学校情報data!R11)</f>
        <v/>
      </c>
      <c r="V10" s="89"/>
      <c r="W10" s="89"/>
      <c r="X10" s="89"/>
      <c r="Y10" s="89"/>
      <c r="Z10" s="89" t="s">
        <v>8</v>
      </c>
      <c r="AA10" s="89"/>
      <c r="AB10" s="89"/>
      <c r="AC10" s="4" t="str">
        <f>IF(学校情報data!A11="","",学校情報data!M11)</f>
        <v/>
      </c>
    </row>
    <row r="11" spans="1:29" ht="17" customHeight="1">
      <c r="A11" s="101"/>
      <c r="B11" s="89">
        <v>6</v>
      </c>
      <c r="C11" s="89" t="s">
        <v>1</v>
      </c>
      <c r="D11" s="89"/>
      <c r="E11" s="89"/>
      <c r="F11" s="89" t="str">
        <f>IF(学校情報data!A12="","",学校情報data!H12&amp;"　"&amp;学校情報data!I12)</f>
        <v/>
      </c>
      <c r="G11" s="89"/>
      <c r="H11" s="89"/>
      <c r="I11" s="89"/>
      <c r="J11" s="89"/>
      <c r="K11" s="89"/>
      <c r="L11" s="89"/>
      <c r="M11" s="89"/>
      <c r="N11" s="89" t="s">
        <v>5</v>
      </c>
      <c r="O11" s="89"/>
      <c r="P11" s="98" t="str">
        <f>IF(学校情報data!A12="","",学校情報data!N12)</f>
        <v/>
      </c>
      <c r="Q11" s="98"/>
      <c r="R11" s="98"/>
      <c r="S11" s="75"/>
      <c r="T11" s="77"/>
      <c r="U11" s="98"/>
      <c r="V11" s="98"/>
      <c r="W11" s="98"/>
      <c r="X11" s="98"/>
      <c r="Y11" s="98"/>
      <c r="Z11" s="98"/>
      <c r="AA11" s="98"/>
      <c r="AB11" s="98"/>
      <c r="AC11" s="98"/>
    </row>
    <row r="12" spans="1:29" ht="26" customHeight="1">
      <c r="A12" s="101"/>
      <c r="B12" s="89"/>
      <c r="C12" s="89" t="s">
        <v>2</v>
      </c>
      <c r="D12" s="89"/>
      <c r="E12" s="89"/>
      <c r="F12" s="89" t="str">
        <f>IF(学校情報data!A12="","",学校情報data!F12&amp;"　"&amp;学校情報data!G12)</f>
        <v/>
      </c>
      <c r="G12" s="89"/>
      <c r="H12" s="89"/>
      <c r="I12" s="89"/>
      <c r="J12" s="89"/>
      <c r="K12" s="89"/>
      <c r="L12" s="89"/>
      <c r="M12" s="89"/>
      <c r="N12" s="89"/>
      <c r="O12" s="89"/>
      <c r="P12" s="16"/>
      <c r="Q12" s="96" t="str">
        <f>IF(学校情報data!A12="","",学校情報data!O12)</f>
        <v/>
      </c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7"/>
    </row>
    <row r="13" spans="1:29" ht="14" customHeight="1">
      <c r="A13" s="101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 t="s">
        <v>9</v>
      </c>
      <c r="Q13" s="89"/>
      <c r="R13" s="89"/>
      <c r="S13" s="91"/>
      <c r="T13" s="102" t="str">
        <f>IF(学校情報data!A12="","",学校情報data!P12)</f>
        <v/>
      </c>
      <c r="U13" s="102"/>
      <c r="V13" s="102"/>
      <c r="W13" s="102"/>
      <c r="X13" s="102"/>
      <c r="Y13" s="102"/>
      <c r="Z13" s="102"/>
      <c r="AA13" s="102"/>
      <c r="AB13" s="102"/>
      <c r="AC13" s="103"/>
    </row>
    <row r="14" spans="1:29" ht="30" customHeight="1">
      <c r="A14" s="101"/>
      <c r="B14" s="89"/>
      <c r="C14" s="89" t="s">
        <v>3</v>
      </c>
      <c r="D14" s="89"/>
      <c r="E14" s="89" t="str">
        <f>IF(学校情報data!A12="","",学校情報data!J12)</f>
        <v/>
      </c>
      <c r="F14" s="89"/>
      <c r="G14" s="89"/>
      <c r="H14" s="89" t="s">
        <v>4</v>
      </c>
      <c r="I14" s="89"/>
      <c r="J14" s="89"/>
      <c r="K14" s="89" t="str">
        <f>IF(学校情報data!A12="","",学校情報data!K12)</f>
        <v/>
      </c>
      <c r="L14" s="89"/>
      <c r="M14" s="89" t="s">
        <v>6</v>
      </c>
      <c r="N14" s="89"/>
      <c r="O14" s="89" t="str">
        <f>IF(学校情報data!A12="","",学校情報data!L12)</f>
        <v/>
      </c>
      <c r="P14" s="89"/>
      <c r="Q14" s="4" t="s">
        <v>7</v>
      </c>
      <c r="R14" s="89" t="str">
        <f>IF(学校情報data!A12="","",学校情報data!Q12)</f>
        <v/>
      </c>
      <c r="S14" s="89"/>
      <c r="T14" s="91"/>
      <c r="U14" s="93" t="str">
        <f>IF(学校情報data!A12="","",学校情報data!R12)</f>
        <v/>
      </c>
      <c r="V14" s="89"/>
      <c r="W14" s="89"/>
      <c r="X14" s="89"/>
      <c r="Y14" s="89"/>
      <c r="Z14" s="89" t="s">
        <v>8</v>
      </c>
      <c r="AA14" s="89"/>
      <c r="AB14" s="89"/>
      <c r="AC14" s="4" t="str">
        <f>IF(学校情報data!A12="","",学校情報data!M12)</f>
        <v/>
      </c>
    </row>
    <row r="15" spans="1:29" ht="13" customHeight="1">
      <c r="A15" s="109" t="s">
        <v>19</v>
      </c>
      <c r="B15" s="93">
        <v>3</v>
      </c>
      <c r="C15" s="89" t="s">
        <v>17</v>
      </c>
      <c r="D15" s="89"/>
      <c r="E15" s="89"/>
      <c r="F15" s="89" t="str">
        <f>IF(学校情報data!A21="","",学校情報data!H21&amp;"　"&amp;学校情報data!I21)</f>
        <v/>
      </c>
      <c r="G15" s="89"/>
      <c r="H15" s="89"/>
      <c r="I15" s="89"/>
      <c r="J15" s="89"/>
      <c r="K15" s="89"/>
      <c r="L15" s="89"/>
      <c r="M15" s="89"/>
      <c r="N15" s="89" t="s">
        <v>5</v>
      </c>
      <c r="O15" s="89"/>
      <c r="P15" s="98" t="str">
        <f>IF(学校情報data!A21="","",学校情報data!N21)</f>
        <v/>
      </c>
      <c r="Q15" s="98"/>
      <c r="R15" s="98"/>
      <c r="S15" s="75"/>
      <c r="T15" s="76"/>
      <c r="U15" s="76"/>
      <c r="V15" s="76"/>
      <c r="W15" s="76"/>
      <c r="X15" s="76"/>
      <c r="Y15" s="76"/>
      <c r="Z15" s="76"/>
      <c r="AA15" s="76"/>
      <c r="AB15" s="76"/>
      <c r="AC15" s="77"/>
    </row>
    <row r="16" spans="1:29" ht="28" customHeight="1">
      <c r="A16" s="110"/>
      <c r="B16" s="93"/>
      <c r="C16" s="89" t="s">
        <v>16</v>
      </c>
      <c r="D16" s="89"/>
      <c r="E16" s="89"/>
      <c r="F16" s="89" t="str">
        <f>IF(学校情報data!A21="","",学校情報data!F21&amp;"　"&amp;学校情報data!G21)</f>
        <v/>
      </c>
      <c r="G16" s="89"/>
      <c r="H16" s="89"/>
      <c r="I16" s="89"/>
      <c r="J16" s="89"/>
      <c r="K16" s="89"/>
      <c r="L16" s="89"/>
      <c r="M16" s="89"/>
      <c r="N16" s="89"/>
      <c r="O16" s="89"/>
      <c r="P16" s="16"/>
      <c r="Q16" s="97" t="str">
        <f>IF(学校情報data!A21="","",学校情報data!O21)</f>
        <v/>
      </c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</row>
    <row r="17" spans="1:29" ht="26" customHeight="1">
      <c r="A17" s="110"/>
      <c r="B17" s="93"/>
      <c r="C17" s="89" t="s">
        <v>3</v>
      </c>
      <c r="D17" s="89"/>
      <c r="E17" s="89"/>
      <c r="F17" s="89" t="str">
        <f>IF(学校情報data!A21="","",学校情報data!J21)</f>
        <v/>
      </c>
      <c r="G17" s="89"/>
      <c r="H17" s="89" t="s">
        <v>18</v>
      </c>
      <c r="I17" s="89"/>
      <c r="J17" s="89"/>
      <c r="K17" s="89"/>
      <c r="L17" s="89" t="str">
        <f>IF(学校情報data!A21="","",学校情報data!K21)</f>
        <v/>
      </c>
      <c r="M17" s="89"/>
      <c r="N17" s="89" t="s">
        <v>7</v>
      </c>
      <c r="O17" s="89"/>
      <c r="P17" s="89" t="str">
        <f>IF(学校情報data!A21="","",学校情報data!Q21)</f>
        <v/>
      </c>
      <c r="Q17" s="89"/>
      <c r="R17" s="91"/>
      <c r="S17" s="93" t="str">
        <f>IF(学校情報data!A21="","",学校情報data!R21)</f>
        <v/>
      </c>
      <c r="T17" s="89"/>
      <c r="U17" s="89"/>
      <c r="V17" s="89"/>
      <c r="W17" s="89"/>
      <c r="X17" s="89" t="s">
        <v>15</v>
      </c>
      <c r="Y17" s="89"/>
      <c r="Z17" s="89"/>
      <c r="AA17" s="89"/>
      <c r="AB17" s="89" t="str">
        <f>IF(学校情報data!A21="","",学校情報data!M21)</f>
        <v/>
      </c>
      <c r="AC17" s="89"/>
    </row>
    <row r="18" spans="1:29">
      <c r="A18" s="110"/>
      <c r="B18" s="93">
        <v>4</v>
      </c>
      <c r="C18" s="89" t="s">
        <v>17</v>
      </c>
      <c r="D18" s="89"/>
      <c r="E18" s="89"/>
      <c r="F18" s="89" t="str">
        <f>IF(学校情報data!A22="","",学校情報data!H22&amp;"　"&amp;学校情報data!I22)</f>
        <v/>
      </c>
      <c r="G18" s="89"/>
      <c r="H18" s="89"/>
      <c r="I18" s="89"/>
      <c r="J18" s="89"/>
      <c r="K18" s="89"/>
      <c r="L18" s="89"/>
      <c r="M18" s="89"/>
      <c r="N18" s="89" t="s">
        <v>5</v>
      </c>
      <c r="O18" s="89"/>
      <c r="P18" s="98" t="str">
        <f>IF(学校情報data!A22="","",学校情報data!N22)</f>
        <v/>
      </c>
      <c r="Q18" s="98"/>
      <c r="R18" s="98"/>
      <c r="S18" s="75"/>
      <c r="T18" s="76"/>
      <c r="U18" s="76"/>
      <c r="V18" s="76"/>
      <c r="W18" s="76"/>
      <c r="X18" s="76"/>
      <c r="Y18" s="76"/>
      <c r="Z18" s="76"/>
      <c r="AA18" s="76"/>
      <c r="AB18" s="76"/>
      <c r="AC18" s="77"/>
    </row>
    <row r="19" spans="1:29" ht="28" customHeight="1">
      <c r="A19" s="110"/>
      <c r="B19" s="93"/>
      <c r="C19" s="89" t="s">
        <v>16</v>
      </c>
      <c r="D19" s="89"/>
      <c r="E19" s="89"/>
      <c r="F19" s="89" t="str">
        <f>IF(学校情報data!A22="","",学校情報data!F22&amp;"　"&amp;学校情報data!G22)</f>
        <v/>
      </c>
      <c r="G19" s="89"/>
      <c r="H19" s="89"/>
      <c r="I19" s="89"/>
      <c r="J19" s="89"/>
      <c r="K19" s="89"/>
      <c r="L19" s="89"/>
      <c r="M19" s="89"/>
      <c r="N19" s="89"/>
      <c r="O19" s="89"/>
      <c r="P19" s="16"/>
      <c r="Q19" s="97" t="str">
        <f>IF(学校情報data!A22="","",学校情報data!O22)</f>
        <v/>
      </c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</row>
    <row r="20" spans="1:29" ht="26" customHeight="1">
      <c r="A20" s="110"/>
      <c r="B20" s="93"/>
      <c r="C20" s="89" t="s">
        <v>3</v>
      </c>
      <c r="D20" s="89"/>
      <c r="E20" s="89"/>
      <c r="F20" s="89" t="str">
        <f>IF(学校情報data!A22="","",学校情報data!J22)</f>
        <v/>
      </c>
      <c r="G20" s="89"/>
      <c r="H20" s="89" t="s">
        <v>18</v>
      </c>
      <c r="I20" s="89"/>
      <c r="J20" s="89"/>
      <c r="K20" s="89"/>
      <c r="L20" s="89" t="str">
        <f>IF(学校情報data!A22="","",学校情報data!K22)</f>
        <v/>
      </c>
      <c r="M20" s="89"/>
      <c r="N20" s="89" t="s">
        <v>7</v>
      </c>
      <c r="O20" s="89"/>
      <c r="P20" s="89" t="str">
        <f>IF(学校情報data!A22="","",学校情報data!Q22)</f>
        <v/>
      </c>
      <c r="Q20" s="89"/>
      <c r="R20" s="91"/>
      <c r="S20" s="93" t="str">
        <f>IF(学校情報data!A22="","",学校情報data!R22)</f>
        <v/>
      </c>
      <c r="T20" s="89"/>
      <c r="U20" s="89"/>
      <c r="V20" s="89"/>
      <c r="W20" s="89"/>
      <c r="X20" s="89" t="s">
        <v>15</v>
      </c>
      <c r="Y20" s="89"/>
      <c r="Z20" s="89"/>
      <c r="AA20" s="89"/>
      <c r="AB20" s="89" t="str">
        <f>IF(学校情報data!A22="","",学校情報data!M22)</f>
        <v/>
      </c>
      <c r="AC20" s="89"/>
    </row>
    <row r="21" spans="1:29">
      <c r="A21" s="110"/>
      <c r="B21" s="93">
        <v>5</v>
      </c>
      <c r="C21" s="89" t="s">
        <v>1</v>
      </c>
      <c r="D21" s="89"/>
      <c r="E21" s="89"/>
      <c r="F21" s="89" t="str">
        <f>IF(学校情報data!A23="","",学校情報data!H23&amp;"　"&amp;学校情報data!I23)</f>
        <v/>
      </c>
      <c r="G21" s="89"/>
      <c r="H21" s="89"/>
      <c r="I21" s="89"/>
      <c r="J21" s="89"/>
      <c r="K21" s="89"/>
      <c r="L21" s="89"/>
      <c r="M21" s="89"/>
      <c r="N21" s="89" t="s">
        <v>5</v>
      </c>
      <c r="O21" s="89"/>
      <c r="P21" s="98" t="str">
        <f>IF(学校情報data!A23="","",学校情報data!N23)</f>
        <v/>
      </c>
      <c r="Q21" s="98"/>
      <c r="R21" s="98"/>
      <c r="S21" s="75"/>
      <c r="T21" s="76"/>
      <c r="U21" s="76"/>
      <c r="V21" s="76"/>
      <c r="W21" s="76"/>
      <c r="X21" s="76"/>
      <c r="Y21" s="76"/>
      <c r="Z21" s="76"/>
      <c r="AA21" s="76"/>
      <c r="AB21" s="76"/>
      <c r="AC21" s="77"/>
    </row>
    <row r="22" spans="1:29" ht="28" customHeight="1">
      <c r="A22" s="110"/>
      <c r="B22" s="93"/>
      <c r="C22" s="89" t="s">
        <v>16</v>
      </c>
      <c r="D22" s="89"/>
      <c r="E22" s="89"/>
      <c r="F22" s="89" t="str">
        <f>IF(学校情報data!A23="","",学校情報data!F23&amp;"　"&amp;学校情報data!G23)</f>
        <v/>
      </c>
      <c r="G22" s="89"/>
      <c r="H22" s="89"/>
      <c r="I22" s="89"/>
      <c r="J22" s="89"/>
      <c r="K22" s="89"/>
      <c r="L22" s="89"/>
      <c r="M22" s="89"/>
      <c r="N22" s="89"/>
      <c r="O22" s="89"/>
      <c r="P22" s="16"/>
      <c r="Q22" s="97" t="str">
        <f>IF(学校情報data!A23="","",学校情報data!O23)</f>
        <v/>
      </c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</row>
    <row r="23" spans="1:29" ht="26" customHeight="1">
      <c r="A23" s="111"/>
      <c r="B23" s="93"/>
      <c r="C23" s="89" t="s">
        <v>3</v>
      </c>
      <c r="D23" s="89"/>
      <c r="E23" s="89"/>
      <c r="F23" s="89" t="str">
        <f>IF(学校情報data!A23="","",学校情報data!J23)</f>
        <v/>
      </c>
      <c r="G23" s="89"/>
      <c r="H23" s="89" t="s">
        <v>18</v>
      </c>
      <c r="I23" s="89"/>
      <c r="J23" s="89"/>
      <c r="K23" s="89"/>
      <c r="L23" s="89" t="str">
        <f>IF(学校情報data!A23="","",学校情報data!K23)</f>
        <v/>
      </c>
      <c r="M23" s="89"/>
      <c r="N23" s="89" t="s">
        <v>7</v>
      </c>
      <c r="O23" s="89"/>
      <c r="P23" s="89" t="str">
        <f>IF(学校情報data!A23="","",学校情報data!Q23)</f>
        <v/>
      </c>
      <c r="Q23" s="89"/>
      <c r="R23" s="91"/>
      <c r="S23" s="93" t="str">
        <f>IF(学校情報data!A23="","",学校情報data!R23)</f>
        <v/>
      </c>
      <c r="T23" s="89"/>
      <c r="U23" s="89"/>
      <c r="V23" s="89"/>
      <c r="W23" s="89"/>
      <c r="X23" s="89" t="s">
        <v>15</v>
      </c>
      <c r="Y23" s="89"/>
      <c r="Z23" s="89"/>
      <c r="AA23" s="89"/>
      <c r="AB23" s="89" t="str">
        <f>IF(学校情報data!A23="","",学校情報data!M23)</f>
        <v/>
      </c>
      <c r="AC23" s="89"/>
    </row>
  </sheetData>
  <sheetProtection algorithmName="SHA-512" hashValue="MTeNtX7LnJEOhyF7dSGT4gieBCiuyDJI1Q8TfQvdi9luFVUGw7pycAT20xrYqAyxEUWyvwQOONGZjp1BI6Ye6A==" saltValue="Rkv9IjbVvnrUDQmm/A5uxA==" spinCount="100000" sheet="1" objects="1" scenarios="1" selectLockedCells="1" selectUnlockedCells="1"/>
  <mergeCells count="121">
    <mergeCell ref="B18:B20"/>
    <mergeCell ref="C18:E18"/>
    <mergeCell ref="F18:M18"/>
    <mergeCell ref="N18:O19"/>
    <mergeCell ref="P18:S18"/>
    <mergeCell ref="T18:AC18"/>
    <mergeCell ref="C19:E19"/>
    <mergeCell ref="F19:M19"/>
    <mergeCell ref="Q19:AC19"/>
    <mergeCell ref="C20:E20"/>
    <mergeCell ref="F20:G20"/>
    <mergeCell ref="H20:K20"/>
    <mergeCell ref="L20:M20"/>
    <mergeCell ref="N20:O20"/>
    <mergeCell ref="P20:R20"/>
    <mergeCell ref="S20:W20"/>
    <mergeCell ref="X20:AA20"/>
    <mergeCell ref="AB20:AC20"/>
    <mergeCell ref="B15:B17"/>
    <mergeCell ref="C15:E15"/>
    <mergeCell ref="F15:M15"/>
    <mergeCell ref="N15:O16"/>
    <mergeCell ref="P15:S15"/>
    <mergeCell ref="T15:AC15"/>
    <mergeCell ref="C16:E16"/>
    <mergeCell ref="F16:M16"/>
    <mergeCell ref="Q16:AC16"/>
    <mergeCell ref="C17:E17"/>
    <mergeCell ref="F17:G17"/>
    <mergeCell ref="H17:K17"/>
    <mergeCell ref="L17:M17"/>
    <mergeCell ref="N17:O17"/>
    <mergeCell ref="P17:R17"/>
    <mergeCell ref="S17:W17"/>
    <mergeCell ref="X17:AA17"/>
    <mergeCell ref="AB17:AC17"/>
    <mergeCell ref="T13:AC13"/>
    <mergeCell ref="C14:D14"/>
    <mergeCell ref="E14:G14"/>
    <mergeCell ref="H14:J14"/>
    <mergeCell ref="K14:L14"/>
    <mergeCell ref="M14:N14"/>
    <mergeCell ref="O14:P14"/>
    <mergeCell ref="R14:T14"/>
    <mergeCell ref="U14:Y14"/>
    <mergeCell ref="Z14:AB14"/>
    <mergeCell ref="C7:E7"/>
    <mergeCell ref="F7:M7"/>
    <mergeCell ref="N7:O9"/>
    <mergeCell ref="P7:S7"/>
    <mergeCell ref="R10:T10"/>
    <mergeCell ref="U10:Y10"/>
    <mergeCell ref="Z10:AB10"/>
    <mergeCell ref="B11:B14"/>
    <mergeCell ref="C11:E11"/>
    <mergeCell ref="F11:M11"/>
    <mergeCell ref="N11:O13"/>
    <mergeCell ref="P11:S11"/>
    <mergeCell ref="T11:AC11"/>
    <mergeCell ref="C12:E13"/>
    <mergeCell ref="C10:D10"/>
    <mergeCell ref="E10:G10"/>
    <mergeCell ref="H10:J10"/>
    <mergeCell ref="K10:L10"/>
    <mergeCell ref="M10:N10"/>
    <mergeCell ref="O10:P10"/>
    <mergeCell ref="B7:B10"/>
    <mergeCell ref="F12:M13"/>
    <mergeCell ref="Q12:AC12"/>
    <mergeCell ref="P13:S13"/>
    <mergeCell ref="F8:M9"/>
    <mergeCell ref="Q8:AC8"/>
    <mergeCell ref="P9:S9"/>
    <mergeCell ref="T9:AC9"/>
    <mergeCell ref="M6:N6"/>
    <mergeCell ref="O6:P6"/>
    <mergeCell ref="R6:T6"/>
    <mergeCell ref="U6:Y6"/>
    <mergeCell ref="Z6:AB6"/>
    <mergeCell ref="A1:AC1"/>
    <mergeCell ref="A2:C2"/>
    <mergeCell ref="D2:H2"/>
    <mergeCell ref="I2:L2"/>
    <mergeCell ref="M2:AB2"/>
    <mergeCell ref="A15:A23"/>
    <mergeCell ref="T3:AC3"/>
    <mergeCell ref="C4:E5"/>
    <mergeCell ref="F4:M5"/>
    <mergeCell ref="Q4:AC4"/>
    <mergeCell ref="P5:S5"/>
    <mergeCell ref="T5:AC5"/>
    <mergeCell ref="A3:A14"/>
    <mergeCell ref="B3:B6"/>
    <mergeCell ref="C3:E3"/>
    <mergeCell ref="F3:M3"/>
    <mergeCell ref="N3:O5"/>
    <mergeCell ref="P3:S3"/>
    <mergeCell ref="C6:D6"/>
    <mergeCell ref="E6:G6"/>
    <mergeCell ref="H6:J6"/>
    <mergeCell ref="K6:L6"/>
    <mergeCell ref="T7:AC7"/>
    <mergeCell ref="C8:E9"/>
    <mergeCell ref="B21:B23"/>
    <mergeCell ref="C21:E21"/>
    <mergeCell ref="F21:M21"/>
    <mergeCell ref="N21:O22"/>
    <mergeCell ref="P21:S21"/>
    <mergeCell ref="T21:AC21"/>
    <mergeCell ref="C22:E22"/>
    <mergeCell ref="F22:M22"/>
    <mergeCell ref="Q22:AC22"/>
    <mergeCell ref="C23:E23"/>
    <mergeCell ref="F23:G23"/>
    <mergeCell ref="H23:K23"/>
    <mergeCell ref="L23:M23"/>
    <mergeCell ref="N23:O23"/>
    <mergeCell ref="P23:R23"/>
    <mergeCell ref="S23:W23"/>
    <mergeCell ref="X23:AA23"/>
    <mergeCell ref="AB23:AC23"/>
  </mergeCells>
  <phoneticPr fontId="1"/>
  <printOptions horizontalCentered="1" verticalCentered="1"/>
  <pageMargins left="0.25" right="0.25" top="0.59055118110236204" bottom="0.59055118110236204" header="0.3" footer="0.3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3" tint="0.39997558519241921"/>
    <pageSetUpPr fitToPage="1"/>
  </sheetPr>
  <dimension ref="A1:AC23"/>
  <sheetViews>
    <sheetView showGridLines="0" showRowColHeaders="0" view="pageBreakPreview" zoomScaleNormal="100" zoomScaleSheetLayoutView="100" workbookViewId="0">
      <selection activeCell="F4" sqref="F4:M5"/>
    </sheetView>
  </sheetViews>
  <sheetFormatPr baseColWidth="10" defaultColWidth="12.83203125" defaultRowHeight="15"/>
  <cols>
    <col min="1" max="1" width="3.1640625" style="9" customWidth="1"/>
    <col min="2" max="2" width="3.5" style="9" customWidth="1"/>
    <col min="3" max="3" width="5" style="9" customWidth="1"/>
    <col min="4" max="4" width="1.5" style="9" customWidth="1"/>
    <col min="5" max="5" width="1.6640625" style="9" customWidth="1"/>
    <col min="6" max="6" width="3" style="9" customWidth="1"/>
    <col min="7" max="7" width="5.1640625" style="9" customWidth="1"/>
    <col min="8" max="9" width="1.83203125" style="9" customWidth="1"/>
    <col min="10" max="10" width="3.33203125" style="9" customWidth="1"/>
    <col min="11" max="11" width="1.33203125" style="9" customWidth="1"/>
    <col min="12" max="12" width="8.6640625" style="9" customWidth="1"/>
    <col min="13" max="13" width="4.6640625" style="9" customWidth="1"/>
    <col min="14" max="14" width="1.5" style="9" customWidth="1"/>
    <col min="15" max="15" width="6.83203125" style="9" customWidth="1"/>
    <col min="16" max="16" width="3.1640625" style="9" customWidth="1"/>
    <col min="17" max="17" width="6.6640625" style="9" customWidth="1"/>
    <col min="18" max="18" width="3.5" style="9" customWidth="1"/>
    <col min="19" max="19" width="1.6640625" style="9" customWidth="1"/>
    <col min="20" max="20" width="4.6640625" style="9" customWidth="1"/>
    <col min="21" max="21" width="1.5" style="9" customWidth="1"/>
    <col min="22" max="22" width="0.83203125" style="9" customWidth="1"/>
    <col min="23" max="23" width="2.33203125" style="9" customWidth="1"/>
    <col min="24" max="24" width="3.5" style="9" customWidth="1"/>
    <col min="25" max="25" width="1.83203125" style="9" customWidth="1"/>
    <col min="26" max="26" width="1.33203125" style="9" customWidth="1"/>
    <col min="27" max="27" width="0.83203125" style="9" customWidth="1"/>
    <col min="28" max="28" width="4.6640625" style="9" customWidth="1"/>
    <col min="29" max="29" width="31.1640625" style="9" customWidth="1"/>
    <col min="30" max="16384" width="12.83203125" style="9"/>
  </cols>
  <sheetData>
    <row r="1" spans="1:29" ht="22" customHeight="1">
      <c r="A1" s="108" t="str">
        <f>文言!B2&amp;文言!B1&amp;"  No.３"</f>
        <v>令和5年度　東京都高等学校体育連盟弓道専門部　加盟申込書  No.３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20" customHeight="1">
      <c r="A2" s="89" t="s">
        <v>0</v>
      </c>
      <c r="B2" s="89"/>
      <c r="C2" s="89"/>
      <c r="D2" s="89" t="str">
        <f>IF(学校情報data!A2="","",学校情報data!A2)</f>
        <v/>
      </c>
      <c r="E2" s="89"/>
      <c r="F2" s="89"/>
      <c r="G2" s="89"/>
      <c r="H2" s="89"/>
      <c r="I2" s="89" t="s">
        <v>30</v>
      </c>
      <c r="J2" s="89"/>
      <c r="K2" s="89"/>
      <c r="L2" s="89"/>
      <c r="M2" s="89" t="str">
        <f>IF(D2="","",学校情報data!C2)</f>
        <v/>
      </c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17" t="s">
        <v>127</v>
      </c>
    </row>
    <row r="3" spans="1:29" ht="17" customHeight="1">
      <c r="A3" s="101" t="s">
        <v>10</v>
      </c>
      <c r="B3" s="89">
        <v>7</v>
      </c>
      <c r="C3" s="89" t="s">
        <v>1</v>
      </c>
      <c r="D3" s="89"/>
      <c r="E3" s="89"/>
      <c r="F3" s="89" t="str">
        <f>IF(学校情報data!A13="","",学校情報data!H13&amp;"　"&amp;学校情報data!I13)</f>
        <v/>
      </c>
      <c r="G3" s="89"/>
      <c r="H3" s="89"/>
      <c r="I3" s="89"/>
      <c r="J3" s="89"/>
      <c r="K3" s="89"/>
      <c r="L3" s="89"/>
      <c r="M3" s="89"/>
      <c r="N3" s="89" t="s">
        <v>5</v>
      </c>
      <c r="O3" s="89"/>
      <c r="P3" s="98" t="str">
        <f>IF(学校情報data!A13="","",学校情報data!N13)</f>
        <v/>
      </c>
      <c r="Q3" s="98"/>
      <c r="R3" s="98"/>
      <c r="S3" s="75"/>
      <c r="T3" s="77"/>
      <c r="U3" s="98"/>
      <c r="V3" s="98"/>
      <c r="W3" s="98"/>
      <c r="X3" s="98"/>
      <c r="Y3" s="98"/>
      <c r="Z3" s="98"/>
      <c r="AA3" s="98"/>
      <c r="AB3" s="98"/>
      <c r="AC3" s="98"/>
    </row>
    <row r="4" spans="1:29" ht="26" customHeight="1">
      <c r="A4" s="101"/>
      <c r="B4" s="89"/>
      <c r="C4" s="89" t="s">
        <v>2</v>
      </c>
      <c r="D4" s="89"/>
      <c r="E4" s="89"/>
      <c r="F4" s="89" t="str">
        <f>IF(学校情報data!A13="","",学校情報data!F13&amp;"　"&amp;学校情報data!G13)</f>
        <v/>
      </c>
      <c r="G4" s="89"/>
      <c r="H4" s="89"/>
      <c r="I4" s="89"/>
      <c r="J4" s="89"/>
      <c r="K4" s="89"/>
      <c r="L4" s="89"/>
      <c r="M4" s="89"/>
      <c r="N4" s="89"/>
      <c r="O4" s="89"/>
      <c r="P4" s="16"/>
      <c r="Q4" s="96" t="str">
        <f>IF(学校情報data!A13="","",学校情報data!O13)</f>
        <v/>
      </c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7"/>
    </row>
    <row r="5" spans="1:29" ht="14" customHeight="1">
      <c r="A5" s="101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 t="s">
        <v>9</v>
      </c>
      <c r="Q5" s="89"/>
      <c r="R5" s="89"/>
      <c r="S5" s="91"/>
      <c r="T5" s="102" t="str">
        <f>IF(学校情報data!A13="","",学校情報data!P13)</f>
        <v/>
      </c>
      <c r="U5" s="102"/>
      <c r="V5" s="102"/>
      <c r="W5" s="102"/>
      <c r="X5" s="102"/>
      <c r="Y5" s="102"/>
      <c r="Z5" s="102"/>
      <c r="AA5" s="102"/>
      <c r="AB5" s="102"/>
      <c r="AC5" s="103"/>
    </row>
    <row r="6" spans="1:29" ht="30" customHeight="1">
      <c r="A6" s="101"/>
      <c r="B6" s="89"/>
      <c r="C6" s="89" t="s">
        <v>3</v>
      </c>
      <c r="D6" s="89"/>
      <c r="E6" s="89" t="str">
        <f>IF(学校情報data!A13="","",学校情報data!J13)</f>
        <v/>
      </c>
      <c r="F6" s="89"/>
      <c r="G6" s="89"/>
      <c r="H6" s="89" t="s">
        <v>4</v>
      </c>
      <c r="I6" s="89"/>
      <c r="J6" s="89"/>
      <c r="K6" s="89" t="str">
        <f>IF(学校情報data!A13="","",学校情報data!K13)</f>
        <v/>
      </c>
      <c r="L6" s="89"/>
      <c r="M6" s="89" t="s">
        <v>6</v>
      </c>
      <c r="N6" s="89"/>
      <c r="O6" s="89" t="str">
        <f>IF(学校情報data!A13="","",学校情報data!L13)</f>
        <v/>
      </c>
      <c r="P6" s="89"/>
      <c r="Q6" s="4" t="s">
        <v>7</v>
      </c>
      <c r="R6" s="89" t="str">
        <f>IF(学校情報data!A13="","",学校情報data!Q13)</f>
        <v/>
      </c>
      <c r="S6" s="89"/>
      <c r="T6" s="91"/>
      <c r="U6" s="93" t="str">
        <f>IF(学校情報data!A13="","",学校情報data!R13)</f>
        <v/>
      </c>
      <c r="V6" s="89"/>
      <c r="W6" s="89"/>
      <c r="X6" s="89"/>
      <c r="Y6" s="89"/>
      <c r="Z6" s="89" t="s">
        <v>8</v>
      </c>
      <c r="AA6" s="89"/>
      <c r="AB6" s="89"/>
      <c r="AC6" s="4" t="str">
        <f>IF(学校情報data!A13="","",学校情報data!M13)</f>
        <v/>
      </c>
    </row>
    <row r="7" spans="1:29" ht="17" customHeight="1">
      <c r="A7" s="101"/>
      <c r="B7" s="89">
        <v>8</v>
      </c>
      <c r="C7" s="89" t="s">
        <v>1</v>
      </c>
      <c r="D7" s="89"/>
      <c r="E7" s="89"/>
      <c r="F7" s="89" t="str">
        <f>IF(学校情報data!A14="","",学校情報data!H14&amp;"　"&amp;学校情報data!I14)</f>
        <v/>
      </c>
      <c r="G7" s="89"/>
      <c r="H7" s="89"/>
      <c r="I7" s="89"/>
      <c r="J7" s="89"/>
      <c r="K7" s="89"/>
      <c r="L7" s="89"/>
      <c r="M7" s="89"/>
      <c r="N7" s="89" t="s">
        <v>5</v>
      </c>
      <c r="O7" s="89"/>
      <c r="P7" s="98" t="str">
        <f>IF(学校情報data!A14="","",学校情報data!N14)</f>
        <v/>
      </c>
      <c r="Q7" s="98"/>
      <c r="R7" s="98"/>
      <c r="S7" s="75"/>
      <c r="T7" s="77"/>
      <c r="U7" s="98"/>
      <c r="V7" s="98"/>
      <c r="W7" s="98"/>
      <c r="X7" s="98"/>
      <c r="Y7" s="98"/>
      <c r="Z7" s="98"/>
      <c r="AA7" s="98"/>
      <c r="AB7" s="98"/>
      <c r="AC7" s="98"/>
    </row>
    <row r="8" spans="1:29" ht="26" customHeight="1">
      <c r="A8" s="101"/>
      <c r="B8" s="89"/>
      <c r="C8" s="89" t="s">
        <v>2</v>
      </c>
      <c r="D8" s="89"/>
      <c r="E8" s="89"/>
      <c r="F8" s="89" t="str">
        <f>IF(学校情報data!A14="","",学校情報data!F14&amp;"　"&amp;学校情報data!G14)</f>
        <v/>
      </c>
      <c r="G8" s="89"/>
      <c r="H8" s="89"/>
      <c r="I8" s="89"/>
      <c r="J8" s="89"/>
      <c r="K8" s="89"/>
      <c r="L8" s="89"/>
      <c r="M8" s="89"/>
      <c r="N8" s="89"/>
      <c r="O8" s="89"/>
      <c r="P8" s="16"/>
      <c r="Q8" s="96" t="str">
        <f>IF(学校情報data!A14="","",学校情報data!O14)</f>
        <v/>
      </c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7"/>
    </row>
    <row r="9" spans="1:29" ht="14" customHeight="1">
      <c r="A9" s="101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 t="s">
        <v>9</v>
      </c>
      <c r="Q9" s="89"/>
      <c r="R9" s="89"/>
      <c r="S9" s="91"/>
      <c r="T9" s="102" t="str">
        <f>IF(学校情報data!A14="","",学校情報data!P14)</f>
        <v/>
      </c>
      <c r="U9" s="102"/>
      <c r="V9" s="102"/>
      <c r="W9" s="102"/>
      <c r="X9" s="102"/>
      <c r="Y9" s="102"/>
      <c r="Z9" s="102"/>
      <c r="AA9" s="102"/>
      <c r="AB9" s="102"/>
      <c r="AC9" s="103"/>
    </row>
    <row r="10" spans="1:29" ht="30" customHeight="1">
      <c r="A10" s="101"/>
      <c r="B10" s="89"/>
      <c r="C10" s="89" t="s">
        <v>3</v>
      </c>
      <c r="D10" s="89"/>
      <c r="E10" s="89" t="str">
        <f>IF(学校情報data!A14="","",学校情報data!J14)</f>
        <v/>
      </c>
      <c r="F10" s="89"/>
      <c r="G10" s="89"/>
      <c r="H10" s="89" t="s">
        <v>4</v>
      </c>
      <c r="I10" s="89"/>
      <c r="J10" s="89"/>
      <c r="K10" s="89" t="str">
        <f>IF(学校情報data!A14="","",学校情報data!K14)</f>
        <v/>
      </c>
      <c r="L10" s="89"/>
      <c r="M10" s="89" t="s">
        <v>6</v>
      </c>
      <c r="N10" s="89"/>
      <c r="O10" s="89" t="str">
        <f>IF(学校情報data!A14="","",学校情報data!L14)</f>
        <v/>
      </c>
      <c r="P10" s="89"/>
      <c r="Q10" s="4" t="s">
        <v>7</v>
      </c>
      <c r="R10" s="89" t="str">
        <f>IF(学校情報data!A14="","",学校情報data!Q14)</f>
        <v/>
      </c>
      <c r="S10" s="89"/>
      <c r="T10" s="91"/>
      <c r="U10" s="93" t="str">
        <f>IF(学校情報data!A14="","",学校情報data!R14)</f>
        <v/>
      </c>
      <c r="V10" s="89"/>
      <c r="W10" s="89"/>
      <c r="X10" s="89"/>
      <c r="Y10" s="89"/>
      <c r="Z10" s="89" t="s">
        <v>8</v>
      </c>
      <c r="AA10" s="89"/>
      <c r="AB10" s="89"/>
      <c r="AC10" s="4" t="str">
        <f>IF(学校情報data!A14="","",学校情報data!M14)</f>
        <v/>
      </c>
    </row>
    <row r="11" spans="1:29" ht="17" customHeight="1">
      <c r="A11" s="101"/>
      <c r="B11" s="89">
        <v>9</v>
      </c>
      <c r="C11" s="89" t="s">
        <v>1</v>
      </c>
      <c r="D11" s="89"/>
      <c r="E11" s="89"/>
      <c r="F11" s="89" t="str">
        <f>IF(学校情報data!A15="","",学校情報data!H15&amp;"　"&amp;学校情報data!I15)</f>
        <v/>
      </c>
      <c r="G11" s="89"/>
      <c r="H11" s="89"/>
      <c r="I11" s="89"/>
      <c r="J11" s="89"/>
      <c r="K11" s="89"/>
      <c r="L11" s="89"/>
      <c r="M11" s="89"/>
      <c r="N11" s="89" t="s">
        <v>5</v>
      </c>
      <c r="O11" s="89"/>
      <c r="P11" s="98" t="str">
        <f>IF(学校情報data!A15="","",学校情報data!N15)</f>
        <v/>
      </c>
      <c r="Q11" s="98"/>
      <c r="R11" s="98"/>
      <c r="S11" s="75"/>
      <c r="T11" s="77"/>
      <c r="U11" s="98"/>
      <c r="V11" s="98"/>
      <c r="W11" s="98"/>
      <c r="X11" s="98"/>
      <c r="Y11" s="98"/>
      <c r="Z11" s="98"/>
      <c r="AA11" s="98"/>
      <c r="AB11" s="98"/>
      <c r="AC11" s="98"/>
    </row>
    <row r="12" spans="1:29" ht="26" customHeight="1">
      <c r="A12" s="101"/>
      <c r="B12" s="89"/>
      <c r="C12" s="89" t="s">
        <v>2</v>
      </c>
      <c r="D12" s="89"/>
      <c r="E12" s="89"/>
      <c r="F12" s="89" t="str">
        <f>IF(学校情報data!A15="","",学校情報data!F15&amp;"　"&amp;学校情報data!G15)</f>
        <v/>
      </c>
      <c r="G12" s="89"/>
      <c r="H12" s="89"/>
      <c r="I12" s="89"/>
      <c r="J12" s="89"/>
      <c r="K12" s="89"/>
      <c r="L12" s="89"/>
      <c r="M12" s="89"/>
      <c r="N12" s="89"/>
      <c r="O12" s="89"/>
      <c r="P12" s="16"/>
      <c r="Q12" s="96" t="str">
        <f>IF(学校情報data!A15="","",学校情報data!O15)</f>
        <v/>
      </c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7"/>
    </row>
    <row r="13" spans="1:29" ht="14" customHeight="1">
      <c r="A13" s="101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 t="s">
        <v>9</v>
      </c>
      <c r="Q13" s="89"/>
      <c r="R13" s="89"/>
      <c r="S13" s="91"/>
      <c r="T13" s="102" t="str">
        <f>IF(学校情報data!A15="","",学校情報data!P15)</f>
        <v/>
      </c>
      <c r="U13" s="102"/>
      <c r="V13" s="102"/>
      <c r="W13" s="102"/>
      <c r="X13" s="102"/>
      <c r="Y13" s="102"/>
      <c r="Z13" s="102"/>
      <c r="AA13" s="102"/>
      <c r="AB13" s="102"/>
      <c r="AC13" s="103"/>
    </row>
    <row r="14" spans="1:29" ht="30" customHeight="1">
      <c r="A14" s="101"/>
      <c r="B14" s="89"/>
      <c r="C14" s="89" t="s">
        <v>3</v>
      </c>
      <c r="D14" s="89"/>
      <c r="E14" s="89" t="str">
        <f>IF(学校情報data!A15="","",学校情報data!J15)</f>
        <v/>
      </c>
      <c r="F14" s="89"/>
      <c r="G14" s="89"/>
      <c r="H14" s="89" t="s">
        <v>4</v>
      </c>
      <c r="I14" s="89"/>
      <c r="J14" s="89"/>
      <c r="K14" s="89" t="str">
        <f>IF(学校情報data!A15="","",学校情報data!K15)</f>
        <v/>
      </c>
      <c r="L14" s="89"/>
      <c r="M14" s="89" t="s">
        <v>6</v>
      </c>
      <c r="N14" s="89"/>
      <c r="O14" s="89" t="str">
        <f>IF(学校情報data!A15="","",学校情報data!L15)</f>
        <v/>
      </c>
      <c r="P14" s="89"/>
      <c r="Q14" s="4" t="s">
        <v>7</v>
      </c>
      <c r="R14" s="89" t="str">
        <f>IF(学校情報data!A15="","",学校情報data!Q15)</f>
        <v/>
      </c>
      <c r="S14" s="89"/>
      <c r="T14" s="91"/>
      <c r="U14" s="93" t="str">
        <f>IF(学校情報data!A15="","",学校情報data!R15)</f>
        <v/>
      </c>
      <c r="V14" s="89"/>
      <c r="W14" s="89"/>
      <c r="X14" s="89"/>
      <c r="Y14" s="89"/>
      <c r="Z14" s="89" t="s">
        <v>8</v>
      </c>
      <c r="AA14" s="89"/>
      <c r="AB14" s="89"/>
      <c r="AC14" s="4" t="str">
        <f>IF(学校情報data!A15="","",学校情報data!M15)</f>
        <v/>
      </c>
    </row>
    <row r="15" spans="1:29" ht="13" customHeight="1">
      <c r="A15" s="109" t="s">
        <v>19</v>
      </c>
      <c r="B15" s="93">
        <v>6</v>
      </c>
      <c r="C15" s="89" t="s">
        <v>1</v>
      </c>
      <c r="D15" s="89"/>
      <c r="E15" s="89"/>
      <c r="F15" s="91" t="str">
        <f>IF(学校情報data!A24="","",学校情報data!H24&amp;"　"&amp;学校情報data!I24)</f>
        <v/>
      </c>
      <c r="G15" s="92"/>
      <c r="H15" s="92"/>
      <c r="I15" s="92"/>
      <c r="J15" s="92"/>
      <c r="K15" s="92"/>
      <c r="L15" s="92"/>
      <c r="M15" s="93"/>
      <c r="N15" s="75" t="s">
        <v>5</v>
      </c>
      <c r="O15" s="77"/>
      <c r="P15" s="75" t="str">
        <f>IF(学校情報data!A24="","",学校情報data!N24)</f>
        <v/>
      </c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7"/>
    </row>
    <row r="16" spans="1:29" ht="28" customHeight="1">
      <c r="A16" s="110"/>
      <c r="B16" s="93"/>
      <c r="C16" s="89" t="s">
        <v>16</v>
      </c>
      <c r="D16" s="89"/>
      <c r="E16" s="89"/>
      <c r="F16" s="91" t="str">
        <f>IF(学校情報data!A24="","",学校情報data!F24&amp;"　"&amp;学校情報data!G24)</f>
        <v/>
      </c>
      <c r="G16" s="92"/>
      <c r="H16" s="92"/>
      <c r="I16" s="92"/>
      <c r="J16" s="92"/>
      <c r="K16" s="92"/>
      <c r="L16" s="92"/>
      <c r="M16" s="93"/>
      <c r="N16" s="78"/>
      <c r="O16" s="80"/>
      <c r="P16" s="16"/>
      <c r="Q16" s="96" t="str">
        <f>IF(学校情報data!A24="","",学校情報data!O24)</f>
        <v/>
      </c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7"/>
    </row>
    <row r="17" spans="1:29" ht="26" customHeight="1">
      <c r="A17" s="110"/>
      <c r="B17" s="93"/>
      <c r="C17" s="89" t="s">
        <v>3</v>
      </c>
      <c r="D17" s="89"/>
      <c r="E17" s="89"/>
      <c r="F17" s="91" t="str">
        <f>IF(学校情報data!A24="","",学校情報data!J24)</f>
        <v/>
      </c>
      <c r="G17" s="93"/>
      <c r="H17" s="91" t="s">
        <v>18</v>
      </c>
      <c r="I17" s="92"/>
      <c r="J17" s="92"/>
      <c r="K17" s="93"/>
      <c r="L17" s="91" t="str">
        <f>IF(学校情報data!A24="","",学校情報data!K24)</f>
        <v/>
      </c>
      <c r="M17" s="93"/>
      <c r="N17" s="91" t="s">
        <v>7</v>
      </c>
      <c r="O17" s="93"/>
      <c r="P17" s="91" t="str">
        <f>IF(学校情報data!A24="","",学校情報data!Q24)</f>
        <v/>
      </c>
      <c r="Q17" s="92"/>
      <c r="R17" s="92"/>
      <c r="S17" s="92" t="str">
        <f>IF(学校情報data!A24="","",学校情報data!R24)</f>
        <v/>
      </c>
      <c r="T17" s="92"/>
      <c r="U17" s="92"/>
      <c r="V17" s="92"/>
      <c r="W17" s="93"/>
      <c r="X17" s="91" t="s">
        <v>15</v>
      </c>
      <c r="Y17" s="92"/>
      <c r="Z17" s="92"/>
      <c r="AA17" s="93"/>
      <c r="AB17" s="91" t="str">
        <f>IF(学校情報data!A24="","",学校情報data!M24)</f>
        <v/>
      </c>
      <c r="AC17" s="93"/>
    </row>
    <row r="18" spans="1:29">
      <c r="A18" s="110"/>
      <c r="B18" s="93">
        <v>7</v>
      </c>
      <c r="C18" s="89" t="s">
        <v>1</v>
      </c>
      <c r="D18" s="89"/>
      <c r="E18" s="89"/>
      <c r="F18" s="91" t="str">
        <f>IF(学校情報data!A25="","",学校情報data!H25&amp;"　"&amp;学校情報data!I25)</f>
        <v/>
      </c>
      <c r="G18" s="92"/>
      <c r="H18" s="92"/>
      <c r="I18" s="92"/>
      <c r="J18" s="92"/>
      <c r="K18" s="92"/>
      <c r="L18" s="92"/>
      <c r="M18" s="93"/>
      <c r="N18" s="75" t="s">
        <v>5</v>
      </c>
      <c r="O18" s="77"/>
      <c r="P18" s="75" t="str">
        <f>IF(学校情報data!A25="","",学校情報data!N25)</f>
        <v/>
      </c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7"/>
    </row>
    <row r="19" spans="1:29" ht="28" customHeight="1">
      <c r="A19" s="110"/>
      <c r="B19" s="93"/>
      <c r="C19" s="89" t="s">
        <v>16</v>
      </c>
      <c r="D19" s="89"/>
      <c r="E19" s="89"/>
      <c r="F19" s="91" t="str">
        <f>IF(学校情報data!A25="","",学校情報data!F25&amp;"　"&amp;学校情報data!G25)</f>
        <v/>
      </c>
      <c r="G19" s="92"/>
      <c r="H19" s="92"/>
      <c r="I19" s="92"/>
      <c r="J19" s="92"/>
      <c r="K19" s="92"/>
      <c r="L19" s="92"/>
      <c r="M19" s="93"/>
      <c r="N19" s="78"/>
      <c r="O19" s="80"/>
      <c r="P19" s="16"/>
      <c r="Q19" s="96" t="str">
        <f>IF(学校情報data!A25="","",学校情報data!O25)</f>
        <v/>
      </c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7"/>
    </row>
    <row r="20" spans="1:29" ht="26" customHeight="1">
      <c r="A20" s="110"/>
      <c r="B20" s="93"/>
      <c r="C20" s="89" t="s">
        <v>3</v>
      </c>
      <c r="D20" s="89"/>
      <c r="E20" s="89"/>
      <c r="F20" s="91" t="str">
        <f>IF(学校情報data!A25="","",学校情報data!J25)</f>
        <v/>
      </c>
      <c r="G20" s="93"/>
      <c r="H20" s="91" t="s">
        <v>18</v>
      </c>
      <c r="I20" s="92"/>
      <c r="J20" s="92"/>
      <c r="K20" s="93"/>
      <c r="L20" s="91" t="str">
        <f>IF(学校情報data!A25="","",学校情報data!K25)</f>
        <v/>
      </c>
      <c r="M20" s="93"/>
      <c r="N20" s="91" t="s">
        <v>7</v>
      </c>
      <c r="O20" s="93"/>
      <c r="P20" s="91" t="str">
        <f>IF(学校情報data!A25="","",学校情報data!Q25)</f>
        <v/>
      </c>
      <c r="Q20" s="92"/>
      <c r="R20" s="92"/>
      <c r="S20" s="92" t="str">
        <f>IF(学校情報data!A25="","",学校情報data!R25)</f>
        <v/>
      </c>
      <c r="T20" s="92"/>
      <c r="U20" s="92"/>
      <c r="V20" s="92"/>
      <c r="W20" s="93"/>
      <c r="X20" s="91" t="s">
        <v>15</v>
      </c>
      <c r="Y20" s="92"/>
      <c r="Z20" s="92"/>
      <c r="AA20" s="93"/>
      <c r="AB20" s="91" t="str">
        <f>IF(学校情報data!A25="","",学校情報data!M25)</f>
        <v/>
      </c>
      <c r="AC20" s="93"/>
    </row>
    <row r="21" spans="1:29">
      <c r="A21" s="110"/>
      <c r="B21" s="93">
        <v>8</v>
      </c>
      <c r="C21" s="89" t="s">
        <v>1</v>
      </c>
      <c r="D21" s="89"/>
      <c r="E21" s="89"/>
      <c r="F21" s="91" t="str">
        <f>IF(学校情報data!A26="","",学校情報data!H26&amp;"　"&amp;学校情報data!I26)</f>
        <v/>
      </c>
      <c r="G21" s="92"/>
      <c r="H21" s="92"/>
      <c r="I21" s="92"/>
      <c r="J21" s="92"/>
      <c r="K21" s="92"/>
      <c r="L21" s="92"/>
      <c r="M21" s="93"/>
      <c r="N21" s="75" t="s">
        <v>5</v>
      </c>
      <c r="O21" s="77"/>
      <c r="P21" s="75" t="str">
        <f>IF(学校情報data!A26="","",学校情報data!N26)</f>
        <v/>
      </c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7"/>
    </row>
    <row r="22" spans="1:29" ht="28" customHeight="1">
      <c r="A22" s="110"/>
      <c r="B22" s="93"/>
      <c r="C22" s="89" t="s">
        <v>16</v>
      </c>
      <c r="D22" s="89"/>
      <c r="E22" s="89"/>
      <c r="F22" s="91" t="str">
        <f>IF(学校情報data!A26="","",学校情報data!F26&amp;"　"&amp;学校情報data!G26)</f>
        <v/>
      </c>
      <c r="G22" s="92"/>
      <c r="H22" s="92"/>
      <c r="I22" s="92"/>
      <c r="J22" s="92"/>
      <c r="K22" s="92"/>
      <c r="L22" s="92"/>
      <c r="M22" s="93"/>
      <c r="N22" s="78"/>
      <c r="O22" s="80"/>
      <c r="P22" s="16"/>
      <c r="Q22" s="96" t="str">
        <f>IF(学校情報data!A26="","",学校情報data!O26)</f>
        <v/>
      </c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7"/>
    </row>
    <row r="23" spans="1:29" ht="26" customHeight="1">
      <c r="A23" s="111"/>
      <c r="B23" s="93"/>
      <c r="C23" s="89" t="s">
        <v>3</v>
      </c>
      <c r="D23" s="89"/>
      <c r="E23" s="89"/>
      <c r="F23" s="91" t="str">
        <f>IF(学校情報data!A26="","",学校情報data!J26)</f>
        <v/>
      </c>
      <c r="G23" s="93"/>
      <c r="H23" s="91" t="s">
        <v>18</v>
      </c>
      <c r="I23" s="92"/>
      <c r="J23" s="92"/>
      <c r="K23" s="93"/>
      <c r="L23" s="91" t="str">
        <f>IF(学校情報data!A26="","",学校情報data!K26)</f>
        <v/>
      </c>
      <c r="M23" s="93"/>
      <c r="N23" s="91" t="s">
        <v>7</v>
      </c>
      <c r="O23" s="93"/>
      <c r="P23" s="91" t="str">
        <f>IF(学校情報data!A26="","",学校情報data!Q26)</f>
        <v/>
      </c>
      <c r="Q23" s="92"/>
      <c r="R23" s="92"/>
      <c r="S23" s="92" t="str">
        <f>IF(学校情報data!A26="","",学校情報data!R26)</f>
        <v/>
      </c>
      <c r="T23" s="92"/>
      <c r="U23" s="92"/>
      <c r="V23" s="92"/>
      <c r="W23" s="93"/>
      <c r="X23" s="91" t="s">
        <v>15</v>
      </c>
      <c r="Y23" s="92"/>
      <c r="Z23" s="92"/>
      <c r="AA23" s="93"/>
      <c r="AB23" s="91" t="str">
        <f>IF(学校情報data!A26="","",学校情報data!M26)</f>
        <v/>
      </c>
      <c r="AC23" s="93"/>
    </row>
  </sheetData>
  <sheetProtection algorithmName="SHA-512" hashValue="ymLlLdhZyD5qh9VapgvhOEvF8UGwJJfCGVXjjXGehNXWdvmmbdgHJN/4Iu0I49OkolOt0/kb/IUXUNWd57Uh/w==" saltValue="qiH9U95ZmtpaSQkKtCw5gg==" spinCount="100000" sheet="1" objects="1" scenarios="1" selectLockedCells="1" selectUnlockedCells="1"/>
  <mergeCells count="121">
    <mergeCell ref="P3:S3"/>
    <mergeCell ref="T3:AC3"/>
    <mergeCell ref="C4:E5"/>
    <mergeCell ref="F4:M5"/>
    <mergeCell ref="Q4:AC4"/>
    <mergeCell ref="P5:S5"/>
    <mergeCell ref="T5:AC5"/>
    <mergeCell ref="A1:AC1"/>
    <mergeCell ref="A2:C2"/>
    <mergeCell ref="D2:H2"/>
    <mergeCell ref="I2:L2"/>
    <mergeCell ref="M2:AB2"/>
    <mergeCell ref="A3:A14"/>
    <mergeCell ref="B3:B6"/>
    <mergeCell ref="C3:E3"/>
    <mergeCell ref="F3:M3"/>
    <mergeCell ref="N3:O5"/>
    <mergeCell ref="R6:T6"/>
    <mergeCell ref="U6:Y6"/>
    <mergeCell ref="Z6:AB6"/>
    <mergeCell ref="B7:B10"/>
    <mergeCell ref="C7:E7"/>
    <mergeCell ref="F7:M7"/>
    <mergeCell ref="N7:O9"/>
    <mergeCell ref="P7:S7"/>
    <mergeCell ref="T7:AC7"/>
    <mergeCell ref="C8:E9"/>
    <mergeCell ref="C6:D6"/>
    <mergeCell ref="E6:G6"/>
    <mergeCell ref="H6:J6"/>
    <mergeCell ref="K6:L6"/>
    <mergeCell ref="M6:N6"/>
    <mergeCell ref="O6:P6"/>
    <mergeCell ref="F8:M9"/>
    <mergeCell ref="Q8:AC8"/>
    <mergeCell ref="P9:S9"/>
    <mergeCell ref="T9:AC9"/>
    <mergeCell ref="C10:D10"/>
    <mergeCell ref="E10:G10"/>
    <mergeCell ref="H10:J10"/>
    <mergeCell ref="K10:L10"/>
    <mergeCell ref="M10:N10"/>
    <mergeCell ref="O10:P10"/>
    <mergeCell ref="R10:T10"/>
    <mergeCell ref="U10:Y10"/>
    <mergeCell ref="Z10:AB10"/>
    <mergeCell ref="B11:B14"/>
    <mergeCell ref="C11:E11"/>
    <mergeCell ref="F11:M11"/>
    <mergeCell ref="N11:O13"/>
    <mergeCell ref="P11:S11"/>
    <mergeCell ref="T11:AC11"/>
    <mergeCell ref="C12:E13"/>
    <mergeCell ref="F12:M13"/>
    <mergeCell ref="Q12:AC12"/>
    <mergeCell ref="P13:S13"/>
    <mergeCell ref="T13:AC13"/>
    <mergeCell ref="C14:D14"/>
    <mergeCell ref="E14:G14"/>
    <mergeCell ref="H14:J14"/>
    <mergeCell ref="K14:L14"/>
    <mergeCell ref="M14:N14"/>
    <mergeCell ref="O14:P14"/>
    <mergeCell ref="R14:T14"/>
    <mergeCell ref="U14:Y14"/>
    <mergeCell ref="Z14:AB14"/>
    <mergeCell ref="A15:A23"/>
    <mergeCell ref="B15:B17"/>
    <mergeCell ref="C15:E15"/>
    <mergeCell ref="F15:M15"/>
    <mergeCell ref="N15:O16"/>
    <mergeCell ref="P15:S15"/>
    <mergeCell ref="T15:AC15"/>
    <mergeCell ref="C16:E16"/>
    <mergeCell ref="F16:M16"/>
    <mergeCell ref="Q16:AC16"/>
    <mergeCell ref="C17:E17"/>
    <mergeCell ref="F17:G17"/>
    <mergeCell ref="H17:K17"/>
    <mergeCell ref="L17:M17"/>
    <mergeCell ref="N17:O17"/>
    <mergeCell ref="P17:R17"/>
    <mergeCell ref="S17:W17"/>
    <mergeCell ref="X17:AA17"/>
    <mergeCell ref="AB17:AC17"/>
    <mergeCell ref="B18:B20"/>
    <mergeCell ref="C18:E18"/>
    <mergeCell ref="F18:M18"/>
    <mergeCell ref="N18:O19"/>
    <mergeCell ref="P18:S18"/>
    <mergeCell ref="T18:AC18"/>
    <mergeCell ref="C19:E19"/>
    <mergeCell ref="F19:M19"/>
    <mergeCell ref="Q19:AC19"/>
    <mergeCell ref="C20:E20"/>
    <mergeCell ref="F20:G20"/>
    <mergeCell ref="H20:K20"/>
    <mergeCell ref="L20:M20"/>
    <mergeCell ref="N20:O20"/>
    <mergeCell ref="P20:R20"/>
    <mergeCell ref="S20:W20"/>
    <mergeCell ref="X20:AA20"/>
    <mergeCell ref="AB20:AC20"/>
    <mergeCell ref="X23:AA23"/>
    <mergeCell ref="AB23:AC23"/>
    <mergeCell ref="F23:G23"/>
    <mergeCell ref="H23:K23"/>
    <mergeCell ref="L23:M23"/>
    <mergeCell ref="N23:O23"/>
    <mergeCell ref="P23:R23"/>
    <mergeCell ref="S23:W23"/>
    <mergeCell ref="B21:B23"/>
    <mergeCell ref="C21:E21"/>
    <mergeCell ref="F21:M21"/>
    <mergeCell ref="N21:O22"/>
    <mergeCell ref="P21:S21"/>
    <mergeCell ref="T21:AC21"/>
    <mergeCell ref="C22:E22"/>
    <mergeCell ref="F22:M22"/>
    <mergeCell ref="Q22:AC22"/>
    <mergeCell ref="C23:E23"/>
  </mergeCells>
  <phoneticPr fontId="1"/>
  <printOptions horizontalCentered="1" verticalCentered="1"/>
  <pageMargins left="0.25" right="0.25" top="0.59055118110236204" bottom="0.59055118110236204" header="0.3" footer="0.3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5"/>
  </sheetPr>
  <dimension ref="A1:S26"/>
  <sheetViews>
    <sheetView showGridLines="0" workbookViewId="0">
      <selection activeCell="H32" sqref="H32"/>
    </sheetView>
  </sheetViews>
  <sheetFormatPr baseColWidth="10" defaultColWidth="12.83203125" defaultRowHeight="16" customHeight="1"/>
  <cols>
    <col min="1" max="1" width="6.83203125" style="8" customWidth="1"/>
    <col min="2" max="2" width="7.5" style="8" customWidth="1"/>
    <col min="3" max="3" width="13.5" style="8" customWidth="1"/>
    <col min="4" max="4" width="8.83203125" style="8" customWidth="1"/>
    <col min="5" max="5" width="8.5" style="8" customWidth="1"/>
    <col min="6" max="6" width="9.83203125" style="8" customWidth="1"/>
    <col min="7" max="7" width="18.5" style="8" customWidth="1"/>
    <col min="8" max="8" width="19.6640625" style="8" customWidth="1"/>
    <col min="9" max="9" width="19.33203125" style="8" customWidth="1"/>
    <col min="10" max="10" width="13.5" style="8" customWidth="1"/>
    <col min="11" max="11" width="30.5" style="8" customWidth="1"/>
    <col min="12" max="12" width="15.83203125" style="8" customWidth="1"/>
    <col min="13" max="13" width="19.33203125" style="8" bestFit="1" customWidth="1"/>
    <col min="14" max="14" width="12.5" style="8" bestFit="1" customWidth="1"/>
    <col min="15" max="15" width="30.5" style="8" bestFit="1" customWidth="1"/>
    <col min="16" max="16" width="15.83203125" style="8" bestFit="1" customWidth="1"/>
    <col min="17" max="18" width="5.5" style="8" bestFit="1" customWidth="1"/>
    <col min="19" max="16384" width="12.83203125" style="8"/>
  </cols>
  <sheetData>
    <row r="1" spans="1:19" s="9" customFormat="1" ht="16" customHeight="1">
      <c r="A1" s="3" t="s">
        <v>0</v>
      </c>
      <c r="B1" s="3" t="s">
        <v>20</v>
      </c>
      <c r="C1" s="3" t="s">
        <v>11</v>
      </c>
      <c r="D1" s="4" t="s">
        <v>21</v>
      </c>
      <c r="E1" s="4" t="s">
        <v>22</v>
      </c>
      <c r="F1" s="3" t="s">
        <v>23</v>
      </c>
      <c r="G1" s="3" t="s">
        <v>24</v>
      </c>
      <c r="H1" s="3" t="s">
        <v>99</v>
      </c>
      <c r="I1" s="3" t="s">
        <v>25</v>
      </c>
      <c r="J1" s="3" t="s">
        <v>26</v>
      </c>
      <c r="K1" s="3" t="s">
        <v>100</v>
      </c>
      <c r="L1" s="3" t="s">
        <v>32</v>
      </c>
    </row>
    <row r="2" spans="1:19" ht="16" customHeight="1">
      <c r="A2" s="3" t="str">
        <f>IF(学校情報!A3="","",学校情報!A3)</f>
        <v/>
      </c>
      <c r="B2" s="3" t="str">
        <f>IF(A2="","",学校情報!D3)</f>
        <v/>
      </c>
      <c r="C2" s="3" t="str">
        <f>IF(A2="","",学校情報!F3)</f>
        <v/>
      </c>
      <c r="D2" s="3" t="str">
        <f>IF(A2="","",学校情報!O3)</f>
        <v/>
      </c>
      <c r="E2" s="3" t="str">
        <f>IF(A2="","",学校情報!P3)</f>
        <v/>
      </c>
      <c r="F2" s="3" t="str">
        <f>IF(A2="","",学校情報!Q3)</f>
        <v/>
      </c>
      <c r="G2" s="3" t="str">
        <f>IF(学校情報data!A2="","",学校情報!U3)</f>
        <v/>
      </c>
      <c r="H2" s="3" t="str">
        <f>IF(A2="","",学校情報!AH3)</f>
        <v/>
      </c>
      <c r="I2" s="3" t="str">
        <f>IF(A2="","",学校情報!AQ3)</f>
        <v/>
      </c>
      <c r="J2" s="3" t="str">
        <f>IF(A2="","",学校情報!AU3)</f>
        <v/>
      </c>
      <c r="K2" s="3" t="str">
        <f>IF(A2="","",学校情報!AY3)</f>
        <v/>
      </c>
      <c r="L2" s="3" t="str">
        <f>IF(A2="","",学校情報!BH3)</f>
        <v/>
      </c>
    </row>
    <row r="5" spans="1:19" s="9" customFormat="1" ht="16" customHeight="1">
      <c r="A5" s="12"/>
      <c r="B5" s="98" t="s">
        <v>0</v>
      </c>
      <c r="C5" s="89" t="s">
        <v>20</v>
      </c>
      <c r="D5" s="89" t="s">
        <v>11</v>
      </c>
      <c r="E5" s="89" t="s">
        <v>32</v>
      </c>
      <c r="F5" s="91" t="s">
        <v>16</v>
      </c>
      <c r="G5" s="93"/>
      <c r="H5" s="91" t="s">
        <v>106</v>
      </c>
      <c r="I5" s="93"/>
      <c r="J5" s="98" t="s">
        <v>3</v>
      </c>
      <c r="K5" s="98" t="s">
        <v>4</v>
      </c>
      <c r="L5" s="98" t="s">
        <v>6</v>
      </c>
      <c r="M5" s="98" t="s">
        <v>15</v>
      </c>
      <c r="N5" s="98" t="s">
        <v>115</v>
      </c>
      <c r="O5" s="98" t="s">
        <v>24</v>
      </c>
      <c r="P5" s="98" t="s">
        <v>9</v>
      </c>
      <c r="Q5" s="91" t="s">
        <v>113</v>
      </c>
      <c r="R5" s="93"/>
    </row>
    <row r="6" spans="1:19" s="9" customFormat="1" ht="16" customHeight="1">
      <c r="A6" s="1"/>
      <c r="B6" s="100"/>
      <c r="C6" s="89"/>
      <c r="D6" s="89"/>
      <c r="E6" s="89"/>
      <c r="F6" s="7" t="s">
        <v>104</v>
      </c>
      <c r="G6" s="7" t="s">
        <v>105</v>
      </c>
      <c r="H6" s="7" t="s">
        <v>107</v>
      </c>
      <c r="I6" s="7" t="s">
        <v>108</v>
      </c>
      <c r="J6" s="100"/>
      <c r="K6" s="100"/>
      <c r="L6" s="100"/>
      <c r="M6" s="100"/>
      <c r="N6" s="100"/>
      <c r="O6" s="100"/>
      <c r="P6" s="100"/>
      <c r="Q6" s="7" t="s">
        <v>111</v>
      </c>
      <c r="R6" s="4" t="s">
        <v>7</v>
      </c>
      <c r="S6" s="4" t="s">
        <v>355</v>
      </c>
    </row>
    <row r="7" spans="1:19" ht="16" customHeight="1">
      <c r="A7" s="3" t="str">
        <f>IF(F7="","",1)</f>
        <v/>
      </c>
      <c r="B7" s="3" t="str">
        <f>IF(A7="","",$A$2)</f>
        <v/>
      </c>
      <c r="C7" s="3" t="str">
        <f>IF(A7="","",$B$2)</f>
        <v/>
      </c>
      <c r="D7" s="3" t="str">
        <f>IF(A7="","",$C$2)</f>
        <v/>
      </c>
      <c r="E7" s="3" t="str">
        <f>IF(A7="","",$L$2)</f>
        <v/>
      </c>
      <c r="F7" s="3" t="str">
        <f>IF(学校情報!C9="","",学校情報!C9)</f>
        <v/>
      </c>
      <c r="G7" s="3" t="str">
        <f>IF(学校情報!G9="","",学校情報!G9)</f>
        <v/>
      </c>
      <c r="H7" s="3" t="str">
        <f>IF(学校情報!K9="","",学校情報!K9)</f>
        <v/>
      </c>
      <c r="I7" s="3" t="str">
        <f>IF(学校情報!O9="","",学校情報!O9)</f>
        <v/>
      </c>
      <c r="J7" s="3" t="str">
        <f>IF(学校情報!S9="","",学校情報!S9)</f>
        <v/>
      </c>
      <c r="K7" s="3" t="str">
        <f>IF(学校情報!V9="","",学校情報!V9)</f>
        <v/>
      </c>
      <c r="L7" s="3" t="str">
        <f>IF(学校情報!Y9="","",学校情報!Y9)</f>
        <v/>
      </c>
      <c r="M7" s="3" t="str">
        <f>IF(学校情報!AB9="","",学校情報!AB9)</f>
        <v/>
      </c>
      <c r="N7" s="3" t="str">
        <f>IF(学校情報!AF9="","",学校情報!AF9)</f>
        <v/>
      </c>
      <c r="O7" s="3" t="str">
        <f>IF(学校情報!AJ9="","",学校情報!AJ9)</f>
        <v/>
      </c>
      <c r="P7" s="3" t="str">
        <f>IF(学校情報!AW9="","",学校情報!AW9)</f>
        <v/>
      </c>
      <c r="Q7" s="3" t="str">
        <f>IF(学校情報!BF9="","",学校情報!BF9)</f>
        <v/>
      </c>
      <c r="R7" s="3" t="str">
        <f>IF(学校情報!BI9="","",学校情報!BI9)</f>
        <v/>
      </c>
      <c r="S7" s="3" t="str">
        <f>IF(学校情報!BL9="","",学校情報!BL9)</f>
        <v/>
      </c>
    </row>
    <row r="8" spans="1:19" ht="16" customHeight="1">
      <c r="A8" s="3" t="str">
        <f t="shared" ref="A8:A15" si="0">IF(F8="","",A7+1)</f>
        <v/>
      </c>
      <c r="B8" s="3" t="str">
        <f t="shared" ref="B8:B15" si="1">IF(A8="","",$A$2)</f>
        <v/>
      </c>
      <c r="C8" s="3" t="str">
        <f t="shared" ref="C8:C15" si="2">IF(A8="","",$B$2)</f>
        <v/>
      </c>
      <c r="D8" s="3" t="str">
        <f t="shared" ref="D8:D15" si="3">IF(A8="","",$C$2)</f>
        <v/>
      </c>
      <c r="E8" s="3" t="str">
        <f t="shared" ref="E8:E15" si="4">IF(A8="","",$L$2)</f>
        <v/>
      </c>
      <c r="F8" s="3" t="str">
        <f>IF(学校情報!C10="","",学校情報!C10)</f>
        <v/>
      </c>
      <c r="G8" s="3" t="str">
        <f>IF(学校情報!G10="","",学校情報!G10)</f>
        <v/>
      </c>
      <c r="H8" s="3" t="str">
        <f>IF(学校情報!K10="","",学校情報!K10)</f>
        <v/>
      </c>
      <c r="I8" s="3" t="str">
        <f>IF(学校情報!O10="","",学校情報!O10)</f>
        <v/>
      </c>
      <c r="J8" s="3" t="str">
        <f>IF(学校情報!S10="","",学校情報!S10)</f>
        <v/>
      </c>
      <c r="K8" s="3" t="str">
        <f>IF(学校情報!V10="","",学校情報!V10)</f>
        <v/>
      </c>
      <c r="L8" s="3" t="str">
        <f>IF(学校情報!Y10="","",学校情報!Y10)</f>
        <v/>
      </c>
      <c r="M8" s="3" t="str">
        <f>IF(学校情報!AB10="","",学校情報!AB10)</f>
        <v/>
      </c>
      <c r="N8" s="3" t="str">
        <f>IF(学校情報!AF10="","",学校情報!AF10)</f>
        <v/>
      </c>
      <c r="O8" s="3" t="str">
        <f>IF(学校情報!AJ10="","",学校情報!AJ10)</f>
        <v/>
      </c>
      <c r="P8" s="3" t="str">
        <f>IF(学校情報!AW10="","",学校情報!AW10)</f>
        <v/>
      </c>
      <c r="Q8" s="3" t="str">
        <f>IF(学校情報!BF10="","",学校情報!BF10)</f>
        <v/>
      </c>
      <c r="R8" s="3" t="str">
        <f>IF(学校情報!BI10="","",学校情報!BI10)</f>
        <v/>
      </c>
      <c r="S8" s="3" t="str">
        <f>IF(学校情報!BL10="","",学校情報!BL10)</f>
        <v/>
      </c>
    </row>
    <row r="9" spans="1:19" ht="16" customHeight="1">
      <c r="A9" s="3" t="str">
        <f t="shared" si="0"/>
        <v/>
      </c>
      <c r="B9" s="3" t="str">
        <f t="shared" si="1"/>
        <v/>
      </c>
      <c r="C9" s="3" t="str">
        <f t="shared" si="2"/>
        <v/>
      </c>
      <c r="D9" s="3" t="str">
        <f t="shared" si="3"/>
        <v/>
      </c>
      <c r="E9" s="3" t="str">
        <f t="shared" si="4"/>
        <v/>
      </c>
      <c r="F9" s="3" t="str">
        <f>IF(学校情報!C11="","",学校情報!C11)</f>
        <v/>
      </c>
      <c r="G9" s="3" t="str">
        <f>IF(学校情報!G11="","",学校情報!G11)</f>
        <v/>
      </c>
      <c r="H9" s="3" t="str">
        <f>IF(学校情報!K11="","",学校情報!K11)</f>
        <v/>
      </c>
      <c r="I9" s="3" t="str">
        <f>IF(学校情報!O11="","",学校情報!O11)</f>
        <v/>
      </c>
      <c r="J9" s="3" t="str">
        <f>IF(学校情報!S11="","",学校情報!S11)</f>
        <v/>
      </c>
      <c r="K9" s="3" t="str">
        <f>IF(学校情報!V11="","",学校情報!V11)</f>
        <v/>
      </c>
      <c r="L9" s="3" t="str">
        <f>IF(学校情報!Y11="","",学校情報!Y11)</f>
        <v/>
      </c>
      <c r="M9" s="3" t="str">
        <f>IF(学校情報!AB11="","",学校情報!AB11)</f>
        <v/>
      </c>
      <c r="N9" s="3" t="str">
        <f>IF(学校情報!AF11="","",学校情報!AF11)</f>
        <v/>
      </c>
      <c r="O9" s="3" t="str">
        <f>IF(学校情報!AJ11="","",学校情報!AJ11)</f>
        <v/>
      </c>
      <c r="P9" s="3" t="str">
        <f>IF(学校情報!AW11="","",学校情報!AW11)</f>
        <v/>
      </c>
      <c r="Q9" s="3" t="str">
        <f>IF(学校情報!BF11="","",学校情報!BF11)</f>
        <v/>
      </c>
      <c r="R9" s="3" t="str">
        <f>IF(学校情報!BI11="","",学校情報!BI11)</f>
        <v/>
      </c>
      <c r="S9" s="3" t="str">
        <f>IF(学校情報!BL11="","",学校情報!BL11)</f>
        <v/>
      </c>
    </row>
    <row r="10" spans="1:19" ht="16" customHeight="1">
      <c r="A10" s="3" t="str">
        <f t="shared" si="0"/>
        <v/>
      </c>
      <c r="B10" s="3" t="str">
        <f t="shared" si="1"/>
        <v/>
      </c>
      <c r="C10" s="3" t="str">
        <f t="shared" si="2"/>
        <v/>
      </c>
      <c r="D10" s="3" t="str">
        <f t="shared" si="3"/>
        <v/>
      </c>
      <c r="E10" s="3" t="str">
        <f t="shared" si="4"/>
        <v/>
      </c>
      <c r="F10" s="3" t="str">
        <f>IF(学校情報!C12="","",学校情報!C12)</f>
        <v/>
      </c>
      <c r="G10" s="3" t="str">
        <f>IF(学校情報!G12="","",学校情報!G12)</f>
        <v/>
      </c>
      <c r="H10" s="3" t="str">
        <f>IF(学校情報!K12="","",学校情報!K12)</f>
        <v/>
      </c>
      <c r="I10" s="3" t="str">
        <f>IF(学校情報!O12="","",学校情報!O12)</f>
        <v/>
      </c>
      <c r="J10" s="3" t="str">
        <f>IF(学校情報!S12="","",学校情報!S12)</f>
        <v/>
      </c>
      <c r="K10" s="3" t="str">
        <f>IF(学校情報!V12="","",学校情報!V12)</f>
        <v/>
      </c>
      <c r="L10" s="3" t="str">
        <f>IF(学校情報!Y12="","",学校情報!Y12)</f>
        <v/>
      </c>
      <c r="M10" s="3" t="str">
        <f>IF(学校情報!AB12="","",学校情報!AB12)</f>
        <v/>
      </c>
      <c r="N10" s="3" t="str">
        <f>IF(学校情報!AF12="","",学校情報!AF12)</f>
        <v/>
      </c>
      <c r="O10" s="3" t="str">
        <f>IF(学校情報!AJ12="","",学校情報!AJ12)</f>
        <v/>
      </c>
      <c r="P10" s="3" t="str">
        <f>IF(学校情報!AW12="","",学校情報!AW12)</f>
        <v/>
      </c>
      <c r="Q10" s="3" t="str">
        <f>IF(学校情報!BF12="","",学校情報!BF12)</f>
        <v/>
      </c>
      <c r="R10" s="3" t="str">
        <f>IF(学校情報!BI12="","",学校情報!BI12)</f>
        <v/>
      </c>
      <c r="S10" s="3" t="str">
        <f>IF(学校情報!BL12="","",学校情報!BL12)</f>
        <v/>
      </c>
    </row>
    <row r="11" spans="1:19" ht="16" customHeight="1">
      <c r="A11" s="3" t="str">
        <f t="shared" si="0"/>
        <v/>
      </c>
      <c r="B11" s="3" t="str">
        <f t="shared" si="1"/>
        <v/>
      </c>
      <c r="C11" s="3" t="str">
        <f t="shared" si="2"/>
        <v/>
      </c>
      <c r="D11" s="3" t="str">
        <f t="shared" si="3"/>
        <v/>
      </c>
      <c r="E11" s="3" t="str">
        <f t="shared" si="4"/>
        <v/>
      </c>
      <c r="F11" s="3" t="str">
        <f>IF(学校情報!C13="","",学校情報!C13)</f>
        <v/>
      </c>
      <c r="G11" s="3" t="str">
        <f>IF(学校情報!G13="","",学校情報!G13)</f>
        <v/>
      </c>
      <c r="H11" s="3" t="str">
        <f>IF(学校情報!K13="","",学校情報!K13)</f>
        <v/>
      </c>
      <c r="I11" s="3" t="str">
        <f>IF(学校情報!O13="","",学校情報!O13)</f>
        <v/>
      </c>
      <c r="J11" s="3" t="str">
        <f>IF(学校情報!S13="","",学校情報!S13)</f>
        <v/>
      </c>
      <c r="K11" s="3" t="str">
        <f>IF(学校情報!V13="","",学校情報!V13)</f>
        <v/>
      </c>
      <c r="L11" s="3" t="str">
        <f>IF(学校情報!Y13="","",学校情報!Y13)</f>
        <v/>
      </c>
      <c r="M11" s="3" t="str">
        <f>IF(学校情報!AB13="","",学校情報!AB13)</f>
        <v/>
      </c>
      <c r="N11" s="3" t="str">
        <f>IF(学校情報!AF13="","",学校情報!AF13)</f>
        <v/>
      </c>
      <c r="O11" s="3" t="str">
        <f>IF(学校情報!AJ13="","",学校情報!AJ13)</f>
        <v/>
      </c>
      <c r="P11" s="3" t="str">
        <f>IF(学校情報!AW13="","",学校情報!AW13)</f>
        <v/>
      </c>
      <c r="Q11" s="3" t="str">
        <f>IF(学校情報!BF13="","",学校情報!BF13)</f>
        <v/>
      </c>
      <c r="R11" s="3" t="str">
        <f>IF(学校情報!BI13="","",学校情報!BI13)</f>
        <v/>
      </c>
      <c r="S11" s="3" t="str">
        <f>IF(学校情報!BL13="","",学校情報!BL13)</f>
        <v/>
      </c>
    </row>
    <row r="12" spans="1:19" ht="16" customHeight="1">
      <c r="A12" s="3" t="str">
        <f t="shared" si="0"/>
        <v/>
      </c>
      <c r="B12" s="3" t="str">
        <f t="shared" si="1"/>
        <v/>
      </c>
      <c r="C12" s="3" t="str">
        <f t="shared" si="2"/>
        <v/>
      </c>
      <c r="D12" s="3" t="str">
        <f t="shared" si="3"/>
        <v/>
      </c>
      <c r="E12" s="3" t="str">
        <f t="shared" si="4"/>
        <v/>
      </c>
      <c r="F12" s="3" t="str">
        <f>IF(学校情報!C14="","",学校情報!C14)</f>
        <v/>
      </c>
      <c r="G12" s="3" t="str">
        <f>IF(学校情報!G14="","",学校情報!G14)</f>
        <v/>
      </c>
      <c r="H12" s="3" t="str">
        <f>IF(学校情報!K14="","",学校情報!K14)</f>
        <v/>
      </c>
      <c r="I12" s="3" t="str">
        <f>IF(学校情報!O14="","",学校情報!O14)</f>
        <v/>
      </c>
      <c r="J12" s="3" t="str">
        <f>IF(学校情報!S14="","",学校情報!S14)</f>
        <v/>
      </c>
      <c r="K12" s="3" t="str">
        <f>IF(学校情報!V14="","",学校情報!V14)</f>
        <v/>
      </c>
      <c r="L12" s="3" t="str">
        <f>IF(学校情報!Y14="","",学校情報!Y14)</f>
        <v/>
      </c>
      <c r="M12" s="3" t="str">
        <f>IF(学校情報!AB14="","",学校情報!AB14)</f>
        <v/>
      </c>
      <c r="N12" s="3" t="str">
        <f>IF(学校情報!AF14="","",学校情報!AF14)</f>
        <v/>
      </c>
      <c r="O12" s="3" t="str">
        <f>IF(学校情報!AJ14="","",学校情報!AJ14)</f>
        <v/>
      </c>
      <c r="P12" s="3" t="str">
        <f>IF(学校情報!AW14="","",学校情報!AW14)</f>
        <v/>
      </c>
      <c r="Q12" s="3" t="str">
        <f>IF(学校情報!BF14="","",学校情報!BF14)</f>
        <v/>
      </c>
      <c r="R12" s="3" t="str">
        <f>IF(学校情報!BI14="","",学校情報!BI14)</f>
        <v/>
      </c>
      <c r="S12" s="3" t="str">
        <f>IF(学校情報!BL14="","",学校情報!BL14)</f>
        <v/>
      </c>
    </row>
    <row r="13" spans="1:19" ht="16" customHeight="1">
      <c r="A13" s="3" t="str">
        <f t="shared" si="0"/>
        <v/>
      </c>
      <c r="B13" s="3" t="str">
        <f t="shared" si="1"/>
        <v/>
      </c>
      <c r="C13" s="3" t="str">
        <f t="shared" si="2"/>
        <v/>
      </c>
      <c r="D13" s="3" t="str">
        <f t="shared" si="3"/>
        <v/>
      </c>
      <c r="E13" s="3" t="str">
        <f t="shared" si="4"/>
        <v/>
      </c>
      <c r="F13" s="3" t="str">
        <f>IF(学校情報!C15="","",学校情報!C15)</f>
        <v/>
      </c>
      <c r="G13" s="3" t="str">
        <f>IF(学校情報!G15="","",学校情報!G15)</f>
        <v/>
      </c>
      <c r="H13" s="3" t="str">
        <f>IF(学校情報!K15="","",学校情報!K15)</f>
        <v/>
      </c>
      <c r="I13" s="3" t="str">
        <f>IF(学校情報!O15="","",学校情報!O15)</f>
        <v/>
      </c>
      <c r="J13" s="3" t="str">
        <f>IF(学校情報!S15="","",学校情報!S15)</f>
        <v/>
      </c>
      <c r="K13" s="3" t="str">
        <f>IF(学校情報!V15="","",学校情報!V15)</f>
        <v/>
      </c>
      <c r="L13" s="3" t="str">
        <f>IF(学校情報!Y15="","",学校情報!Y15)</f>
        <v/>
      </c>
      <c r="M13" s="3" t="str">
        <f>IF(学校情報!AB15="","",学校情報!AB15)</f>
        <v/>
      </c>
      <c r="N13" s="3" t="str">
        <f>IF(学校情報!AF15="","",学校情報!AF15)</f>
        <v/>
      </c>
      <c r="O13" s="3" t="str">
        <f>IF(学校情報!AJ15="","",学校情報!AJ15)</f>
        <v/>
      </c>
      <c r="P13" s="3" t="str">
        <f>IF(学校情報!AW15="","",学校情報!AW15)</f>
        <v/>
      </c>
      <c r="Q13" s="3" t="str">
        <f>IF(学校情報!BF15="","",学校情報!BF15)</f>
        <v/>
      </c>
      <c r="R13" s="3" t="str">
        <f>IF(学校情報!BI15="","",学校情報!BI15)</f>
        <v/>
      </c>
      <c r="S13" s="3" t="str">
        <f>IF(学校情報!BL15="","",学校情報!BL15)</f>
        <v/>
      </c>
    </row>
    <row r="14" spans="1:19" ht="16" customHeight="1">
      <c r="A14" s="3" t="str">
        <f t="shared" si="0"/>
        <v/>
      </c>
      <c r="B14" s="3" t="str">
        <f t="shared" si="1"/>
        <v/>
      </c>
      <c r="C14" s="3" t="str">
        <f t="shared" si="2"/>
        <v/>
      </c>
      <c r="D14" s="3" t="str">
        <f t="shared" si="3"/>
        <v/>
      </c>
      <c r="E14" s="3" t="str">
        <f t="shared" si="4"/>
        <v/>
      </c>
      <c r="F14" s="3" t="str">
        <f>IF(学校情報!C16="","",学校情報!C16)</f>
        <v/>
      </c>
      <c r="G14" s="3" t="str">
        <f>IF(学校情報!G16="","",学校情報!G16)</f>
        <v/>
      </c>
      <c r="H14" s="3" t="str">
        <f>IF(学校情報!K16="","",学校情報!K16)</f>
        <v/>
      </c>
      <c r="I14" s="3" t="str">
        <f>IF(学校情報!O16="","",学校情報!O16)</f>
        <v/>
      </c>
      <c r="J14" s="3" t="str">
        <f>IF(学校情報!S16="","",学校情報!S16)</f>
        <v/>
      </c>
      <c r="K14" s="3" t="str">
        <f>IF(学校情報!V16="","",学校情報!V16)</f>
        <v/>
      </c>
      <c r="L14" s="3" t="str">
        <f>IF(学校情報!Y16="","",学校情報!Y16)</f>
        <v/>
      </c>
      <c r="M14" s="3" t="str">
        <f>IF(学校情報!AB16="","",学校情報!AB16)</f>
        <v/>
      </c>
      <c r="N14" s="3" t="str">
        <f>IF(学校情報!AF16="","",学校情報!AF16)</f>
        <v/>
      </c>
      <c r="O14" s="3" t="str">
        <f>IF(学校情報!AJ16="","",学校情報!AJ16)</f>
        <v/>
      </c>
      <c r="P14" s="3" t="str">
        <f>IF(学校情報!AW16="","",学校情報!AW16)</f>
        <v/>
      </c>
      <c r="Q14" s="3" t="str">
        <f>IF(学校情報!BF16="","",学校情報!BF16)</f>
        <v/>
      </c>
      <c r="R14" s="3" t="str">
        <f>IF(学校情報!BI16="","",学校情報!BI16)</f>
        <v/>
      </c>
      <c r="S14" s="3" t="str">
        <f>IF(学校情報!BL16="","",学校情報!BL16)</f>
        <v/>
      </c>
    </row>
    <row r="15" spans="1:19" ht="16" customHeight="1">
      <c r="A15" s="3" t="str">
        <f t="shared" si="0"/>
        <v/>
      </c>
      <c r="B15" s="3" t="str">
        <f t="shared" si="1"/>
        <v/>
      </c>
      <c r="C15" s="3" t="str">
        <f t="shared" si="2"/>
        <v/>
      </c>
      <c r="D15" s="3" t="str">
        <f t="shared" si="3"/>
        <v/>
      </c>
      <c r="E15" s="3" t="str">
        <f t="shared" si="4"/>
        <v/>
      </c>
      <c r="F15" s="3" t="str">
        <f>IF(学校情報!C17="","",学校情報!C17)</f>
        <v/>
      </c>
      <c r="G15" s="3" t="str">
        <f>IF(学校情報!G17="","",学校情報!G17)</f>
        <v/>
      </c>
      <c r="H15" s="3" t="str">
        <f>IF(学校情報!K17="","",学校情報!K17)</f>
        <v/>
      </c>
      <c r="I15" s="3" t="str">
        <f>IF(学校情報!O17="","",学校情報!O17)</f>
        <v/>
      </c>
      <c r="J15" s="3" t="str">
        <f>IF(学校情報!S17="","",学校情報!S17)</f>
        <v/>
      </c>
      <c r="K15" s="3" t="str">
        <f>IF(学校情報!V17="","",学校情報!V17)</f>
        <v/>
      </c>
      <c r="L15" s="3" t="str">
        <f>IF(学校情報!Y17="","",学校情報!Y17)</f>
        <v/>
      </c>
      <c r="M15" s="3" t="str">
        <f>IF(学校情報!AB17="","",学校情報!AB17)</f>
        <v/>
      </c>
      <c r="N15" s="3" t="str">
        <f>IF(学校情報!AF17="","",学校情報!AF17)</f>
        <v/>
      </c>
      <c r="O15" s="3" t="str">
        <f>IF(学校情報!AJ17="","",学校情報!AJ17)</f>
        <v/>
      </c>
      <c r="P15" s="3" t="str">
        <f>IF(学校情報!AW17="","",学校情報!AW17)</f>
        <v/>
      </c>
      <c r="Q15" s="3" t="str">
        <f>IF(学校情報!BF17="","",学校情報!BF17)</f>
        <v/>
      </c>
      <c r="R15" s="3" t="str">
        <f>IF(学校情報!BI17="","",学校情報!BI17)</f>
        <v/>
      </c>
      <c r="S15" s="3" t="str">
        <f>IF(学校情報!BL17="","",学校情報!BL17)</f>
        <v/>
      </c>
    </row>
    <row r="17" spans="1:18" s="9" customFormat="1" ht="16" customHeight="1">
      <c r="A17" s="10"/>
      <c r="B17" s="98" t="s">
        <v>0</v>
      </c>
      <c r="C17" s="89" t="s">
        <v>20</v>
      </c>
      <c r="D17" s="89" t="s">
        <v>11</v>
      </c>
      <c r="E17" s="89" t="s">
        <v>32</v>
      </c>
      <c r="F17" s="91" t="s">
        <v>16</v>
      </c>
      <c r="G17" s="93"/>
      <c r="H17" s="91" t="s">
        <v>106</v>
      </c>
      <c r="I17" s="93"/>
      <c r="J17" s="98" t="s">
        <v>3</v>
      </c>
      <c r="K17" s="98" t="s">
        <v>4</v>
      </c>
      <c r="L17" s="98" t="s">
        <v>6</v>
      </c>
      <c r="M17" s="98" t="s">
        <v>15</v>
      </c>
      <c r="N17" s="98" t="s">
        <v>115</v>
      </c>
      <c r="O17" s="98" t="s">
        <v>24</v>
      </c>
      <c r="P17" s="98" t="s">
        <v>114</v>
      </c>
      <c r="Q17" s="91" t="s">
        <v>113</v>
      </c>
      <c r="R17" s="93"/>
    </row>
    <row r="18" spans="1:18" s="9" customFormat="1" ht="16" customHeight="1">
      <c r="A18" s="11"/>
      <c r="B18" s="100"/>
      <c r="C18" s="89"/>
      <c r="D18" s="89"/>
      <c r="E18" s="89"/>
      <c r="F18" s="7" t="s">
        <v>104</v>
      </c>
      <c r="G18" s="7" t="s">
        <v>105</v>
      </c>
      <c r="H18" s="7" t="s">
        <v>107</v>
      </c>
      <c r="I18" s="7" t="s">
        <v>108</v>
      </c>
      <c r="J18" s="100"/>
      <c r="K18" s="100"/>
      <c r="L18" s="100"/>
      <c r="M18" s="100"/>
      <c r="N18" s="100"/>
      <c r="O18" s="100"/>
      <c r="P18" s="100"/>
      <c r="Q18" s="7" t="s">
        <v>111</v>
      </c>
      <c r="R18" s="4" t="s">
        <v>7</v>
      </c>
    </row>
    <row r="19" spans="1:18" ht="16" customHeight="1">
      <c r="A19" s="3" t="str">
        <f>IF(F19="","",1)</f>
        <v/>
      </c>
      <c r="B19" s="3" t="str">
        <f>IF(A19="","",$A$2)</f>
        <v/>
      </c>
      <c r="C19" s="3" t="str">
        <f t="shared" ref="C19:C26" si="5">IF(A19="","",$B$2)</f>
        <v/>
      </c>
      <c r="D19" s="3" t="str">
        <f t="shared" ref="D19:D26" si="6">IF(A19="","",$C$2)</f>
        <v/>
      </c>
      <c r="E19" s="3" t="str">
        <f t="shared" ref="E19:E26" si="7">IF(A19="","",$L$2)</f>
        <v/>
      </c>
      <c r="F19" s="3" t="str">
        <f>IF(学校情報!C22="","",学校情報!C22)</f>
        <v/>
      </c>
      <c r="G19" s="3" t="str">
        <f>IF(学校情報!G22="","",学校情報!G22)</f>
        <v/>
      </c>
      <c r="H19" s="3" t="str">
        <f>IF(学校情報!K22="","",学校情報!K22)</f>
        <v/>
      </c>
      <c r="I19" s="3" t="str">
        <f>IF(学校情報!O22="","",学校情報!O22)</f>
        <v/>
      </c>
      <c r="J19" s="3" t="str">
        <f>IF(学校情報!S22="","",学校情報!S22)</f>
        <v/>
      </c>
      <c r="K19" s="3" t="str">
        <f>IF(学校情報!V22="","",学校情報!V22)</f>
        <v/>
      </c>
      <c r="L19" s="3" t="str">
        <f>IF(学校情報!Y22="","",学校情報!Y22)</f>
        <v>-</v>
      </c>
      <c r="M19" s="3" t="str">
        <f>IF(学校情報!AB22="","",学校情報!AB22)</f>
        <v/>
      </c>
      <c r="N19" s="3" t="str">
        <f>IF(学校情報!AF22="","",学校情報!AF22)</f>
        <v/>
      </c>
      <c r="O19" s="3" t="str">
        <f>IF(学校情報!AJ22="","",学校情報!AJ22)</f>
        <v/>
      </c>
      <c r="P19" s="3" t="str">
        <f>IF(学校情報!AW22="","",学校情報!AW22)</f>
        <v>-</v>
      </c>
      <c r="Q19" s="3" t="str">
        <f>IF(学校情報!BF22="","",学校情報!BF22)</f>
        <v/>
      </c>
      <c r="R19" s="3" t="str">
        <f>IF(学校情報!BI22="","",学校情報!BI22)</f>
        <v/>
      </c>
    </row>
    <row r="20" spans="1:18" ht="16" customHeight="1">
      <c r="A20" s="3" t="str">
        <f t="shared" ref="A20:A26" si="8">IF(F20="","",A19+1)</f>
        <v/>
      </c>
      <c r="B20" s="3" t="str">
        <f t="shared" ref="B20:B26" si="9">IF(A20="","",$A$2)</f>
        <v/>
      </c>
      <c r="C20" s="3" t="str">
        <f t="shared" si="5"/>
        <v/>
      </c>
      <c r="D20" s="3" t="str">
        <f t="shared" si="6"/>
        <v/>
      </c>
      <c r="E20" s="3" t="str">
        <f t="shared" si="7"/>
        <v/>
      </c>
      <c r="F20" s="3" t="str">
        <f>IF(学校情報!C23="","",学校情報!C23)</f>
        <v/>
      </c>
      <c r="G20" s="3" t="str">
        <f>IF(学校情報!G23="","",学校情報!G23)</f>
        <v/>
      </c>
      <c r="H20" s="3" t="str">
        <f>IF(学校情報!K23="","",学校情報!K23)</f>
        <v/>
      </c>
      <c r="I20" s="3" t="str">
        <f>IF(学校情報!O23="","",学校情報!O23)</f>
        <v/>
      </c>
      <c r="J20" s="3" t="str">
        <f>IF(学校情報!S23="","",学校情報!S23)</f>
        <v/>
      </c>
      <c r="K20" s="3" t="str">
        <f>IF(学校情報!V23="","",学校情報!V23)</f>
        <v/>
      </c>
      <c r="L20" s="3" t="str">
        <f>IF(学校情報!Y23="","",学校情報!Y23)</f>
        <v>-</v>
      </c>
      <c r="M20" s="3" t="str">
        <f>IF(学校情報!AB23="","",学校情報!AB23)</f>
        <v/>
      </c>
      <c r="N20" s="3" t="str">
        <f>IF(学校情報!AF23="","",学校情報!AF23)</f>
        <v/>
      </c>
      <c r="O20" s="3" t="str">
        <f>IF(学校情報!AJ23="","",学校情報!AJ23)</f>
        <v/>
      </c>
      <c r="P20" s="3" t="str">
        <f>IF(学校情報!AW23="","",学校情報!AW23)</f>
        <v>-</v>
      </c>
      <c r="Q20" s="3" t="str">
        <f>IF(学校情報!BF23="","",学校情報!BF23)</f>
        <v/>
      </c>
      <c r="R20" s="3" t="str">
        <f>IF(学校情報!BI23="","",学校情報!BI23)</f>
        <v/>
      </c>
    </row>
    <row r="21" spans="1:18" ht="16" customHeight="1">
      <c r="A21" s="3" t="str">
        <f t="shared" si="8"/>
        <v/>
      </c>
      <c r="B21" s="3" t="str">
        <f t="shared" si="9"/>
        <v/>
      </c>
      <c r="C21" s="3" t="str">
        <f t="shared" si="5"/>
        <v/>
      </c>
      <c r="D21" s="3" t="str">
        <f t="shared" si="6"/>
        <v/>
      </c>
      <c r="E21" s="3" t="str">
        <f t="shared" si="7"/>
        <v/>
      </c>
      <c r="F21" s="3" t="str">
        <f>IF(学校情報!C24="","",学校情報!C24)</f>
        <v/>
      </c>
      <c r="G21" s="3" t="str">
        <f>IF(学校情報!G24="","",学校情報!G24)</f>
        <v/>
      </c>
      <c r="H21" s="3" t="str">
        <f>IF(学校情報!K24="","",学校情報!K24)</f>
        <v/>
      </c>
      <c r="I21" s="3" t="str">
        <f>IF(学校情報!O24="","",学校情報!O24)</f>
        <v/>
      </c>
      <c r="J21" s="3" t="str">
        <f>IF(学校情報!S24="","",学校情報!S24)</f>
        <v/>
      </c>
      <c r="K21" s="3" t="str">
        <f>IF(学校情報!V24="","",学校情報!V24)</f>
        <v/>
      </c>
      <c r="L21" s="3" t="str">
        <f>IF(学校情報!Y24="","",学校情報!Y24)</f>
        <v>-</v>
      </c>
      <c r="M21" s="3" t="str">
        <f>IF(学校情報!AB24="","",学校情報!AB24)</f>
        <v/>
      </c>
      <c r="N21" s="3" t="str">
        <f>IF(学校情報!AF24="","",学校情報!AF24)</f>
        <v/>
      </c>
      <c r="O21" s="3" t="str">
        <f>IF(学校情報!AJ24="","",学校情報!AJ24)</f>
        <v/>
      </c>
      <c r="P21" s="3" t="str">
        <f>IF(学校情報!AW24="","",学校情報!AW24)</f>
        <v>-</v>
      </c>
      <c r="Q21" s="3" t="str">
        <f>IF(学校情報!BF24="","",学校情報!BF24)</f>
        <v/>
      </c>
      <c r="R21" s="3" t="str">
        <f>IF(学校情報!BI24="","",学校情報!BI24)</f>
        <v/>
      </c>
    </row>
    <row r="22" spans="1:18" ht="16" customHeight="1">
      <c r="A22" s="3" t="str">
        <f t="shared" si="8"/>
        <v/>
      </c>
      <c r="B22" s="3" t="str">
        <f t="shared" si="9"/>
        <v/>
      </c>
      <c r="C22" s="3" t="str">
        <f t="shared" si="5"/>
        <v/>
      </c>
      <c r="D22" s="3" t="str">
        <f t="shared" si="6"/>
        <v/>
      </c>
      <c r="E22" s="3" t="str">
        <f t="shared" si="7"/>
        <v/>
      </c>
      <c r="F22" s="3" t="str">
        <f>IF(学校情報!C25="","",学校情報!C25)</f>
        <v/>
      </c>
      <c r="G22" s="3" t="str">
        <f>IF(学校情報!G25="","",学校情報!G25)</f>
        <v/>
      </c>
      <c r="H22" s="3" t="str">
        <f>IF(学校情報!K25="","",学校情報!K25)</f>
        <v/>
      </c>
      <c r="I22" s="3" t="str">
        <f>IF(学校情報!O25="","",学校情報!O25)</f>
        <v/>
      </c>
      <c r="J22" s="3" t="str">
        <f>IF(学校情報!S25="","",学校情報!S25)</f>
        <v/>
      </c>
      <c r="K22" s="3" t="str">
        <f>IF(学校情報!V25="","",学校情報!V25)</f>
        <v/>
      </c>
      <c r="L22" s="3" t="str">
        <f>IF(学校情報!Y25="","",学校情報!Y25)</f>
        <v>-</v>
      </c>
      <c r="M22" s="3" t="str">
        <f>IF(学校情報!AB25="","",学校情報!AB25)</f>
        <v/>
      </c>
      <c r="N22" s="3" t="str">
        <f>IF(学校情報!AF25="","",学校情報!AF25)</f>
        <v/>
      </c>
      <c r="O22" s="3" t="str">
        <f>IF(学校情報!AJ25="","",学校情報!AJ25)</f>
        <v/>
      </c>
      <c r="P22" s="3" t="str">
        <f>IF(学校情報!AW25="","",学校情報!AW25)</f>
        <v>-</v>
      </c>
      <c r="Q22" s="3" t="str">
        <f>IF(学校情報!BF25="","",学校情報!BF25)</f>
        <v/>
      </c>
      <c r="R22" s="3" t="str">
        <f>IF(学校情報!BI25="","",学校情報!BI25)</f>
        <v/>
      </c>
    </row>
    <row r="23" spans="1:18" ht="16" customHeight="1">
      <c r="A23" s="3" t="str">
        <f t="shared" si="8"/>
        <v/>
      </c>
      <c r="B23" s="3" t="str">
        <f t="shared" si="9"/>
        <v/>
      </c>
      <c r="C23" s="3" t="str">
        <f t="shared" si="5"/>
        <v/>
      </c>
      <c r="D23" s="3" t="str">
        <f t="shared" si="6"/>
        <v/>
      </c>
      <c r="E23" s="3" t="str">
        <f t="shared" si="7"/>
        <v/>
      </c>
      <c r="F23" s="3" t="str">
        <f>IF(学校情報!C26="","",学校情報!C26)</f>
        <v/>
      </c>
      <c r="G23" s="3" t="str">
        <f>IF(学校情報!G26="","",学校情報!G26)</f>
        <v/>
      </c>
      <c r="H23" s="3" t="str">
        <f>IF(学校情報!K26="","",学校情報!K26)</f>
        <v/>
      </c>
      <c r="I23" s="3" t="str">
        <f>IF(学校情報!O26="","",学校情報!O26)</f>
        <v/>
      </c>
      <c r="J23" s="3" t="str">
        <f>IF(学校情報!S26="","",学校情報!S26)</f>
        <v/>
      </c>
      <c r="K23" s="3" t="str">
        <f>IF(学校情報!V26="","",学校情報!V26)</f>
        <v/>
      </c>
      <c r="L23" s="3" t="str">
        <f>IF(学校情報!Y26="","",学校情報!Y26)</f>
        <v>-</v>
      </c>
      <c r="M23" s="3" t="str">
        <f>IF(学校情報!AB26="","",学校情報!AB26)</f>
        <v/>
      </c>
      <c r="N23" s="3" t="str">
        <f>IF(学校情報!AF26="","",学校情報!AF26)</f>
        <v/>
      </c>
      <c r="O23" s="3" t="str">
        <f>IF(学校情報!AJ26="","",学校情報!AJ26)</f>
        <v/>
      </c>
      <c r="P23" s="3" t="str">
        <f>IF(学校情報!AW26="","",学校情報!AW26)</f>
        <v>-</v>
      </c>
      <c r="Q23" s="3" t="str">
        <f>IF(学校情報!BF26="","",学校情報!BF26)</f>
        <v/>
      </c>
      <c r="R23" s="3" t="str">
        <f>IF(学校情報!BI26="","",学校情報!BI26)</f>
        <v/>
      </c>
    </row>
    <row r="24" spans="1:18" ht="16" customHeight="1">
      <c r="A24" s="3" t="str">
        <f t="shared" si="8"/>
        <v/>
      </c>
      <c r="B24" s="3" t="str">
        <f t="shared" si="9"/>
        <v/>
      </c>
      <c r="C24" s="3" t="str">
        <f t="shared" si="5"/>
        <v/>
      </c>
      <c r="D24" s="3" t="str">
        <f t="shared" si="6"/>
        <v/>
      </c>
      <c r="E24" s="3" t="str">
        <f t="shared" si="7"/>
        <v/>
      </c>
      <c r="F24" s="3" t="str">
        <f>IF(学校情報!C27="","",学校情報!C27)</f>
        <v/>
      </c>
      <c r="G24" s="3" t="str">
        <f>IF(学校情報!G27="","",学校情報!G27)</f>
        <v/>
      </c>
      <c r="H24" s="3" t="str">
        <f>IF(学校情報!K27="","",学校情報!K27)</f>
        <v/>
      </c>
      <c r="I24" s="3" t="str">
        <f>IF(学校情報!O27="","",学校情報!O27)</f>
        <v/>
      </c>
      <c r="J24" s="3" t="str">
        <f>IF(学校情報!S27="","",学校情報!S27)</f>
        <v/>
      </c>
      <c r="K24" s="3" t="str">
        <f>IF(学校情報!V27="","",学校情報!V27)</f>
        <v/>
      </c>
      <c r="L24" s="3" t="str">
        <f>IF(学校情報!Y27="","",学校情報!Y27)</f>
        <v>-</v>
      </c>
      <c r="M24" s="3" t="str">
        <f>IF(学校情報!AB27="","",学校情報!AB27)</f>
        <v/>
      </c>
      <c r="N24" s="3" t="str">
        <f>IF(学校情報!AF27="","",学校情報!AF27)</f>
        <v/>
      </c>
      <c r="O24" s="3" t="str">
        <f>IF(学校情報!AJ27="","",学校情報!AJ27)</f>
        <v/>
      </c>
      <c r="P24" s="3" t="str">
        <f>IF(学校情報!AW27="","",学校情報!AW27)</f>
        <v>-</v>
      </c>
      <c r="Q24" s="3" t="str">
        <f>IF(学校情報!BF27="","",学校情報!BF27)</f>
        <v/>
      </c>
      <c r="R24" s="3" t="str">
        <f>IF(学校情報!BI27="","",学校情報!BI27)</f>
        <v/>
      </c>
    </row>
    <row r="25" spans="1:18" ht="16" customHeight="1">
      <c r="A25" s="3" t="str">
        <f t="shared" si="8"/>
        <v/>
      </c>
      <c r="B25" s="3" t="str">
        <f t="shared" si="9"/>
        <v/>
      </c>
      <c r="C25" s="3" t="str">
        <f t="shared" si="5"/>
        <v/>
      </c>
      <c r="D25" s="3" t="str">
        <f t="shared" si="6"/>
        <v/>
      </c>
      <c r="E25" s="3" t="str">
        <f t="shared" si="7"/>
        <v/>
      </c>
      <c r="F25" s="3" t="str">
        <f>IF(学校情報!C28="","",学校情報!C28)</f>
        <v/>
      </c>
      <c r="G25" s="3" t="str">
        <f>IF(学校情報!G28="","",学校情報!G28)</f>
        <v/>
      </c>
      <c r="H25" s="3" t="str">
        <f>IF(学校情報!K28="","",学校情報!K28)</f>
        <v/>
      </c>
      <c r="I25" s="3" t="str">
        <f>IF(学校情報!O28="","",学校情報!O28)</f>
        <v/>
      </c>
      <c r="J25" s="3" t="str">
        <f>IF(学校情報!S28="","",学校情報!S28)</f>
        <v/>
      </c>
      <c r="K25" s="3" t="str">
        <f>IF(学校情報!V28="","",学校情報!V28)</f>
        <v/>
      </c>
      <c r="L25" s="3" t="str">
        <f>IF(学校情報!Y28="","",学校情報!Y28)</f>
        <v>-</v>
      </c>
      <c r="M25" s="3" t="str">
        <f>IF(学校情報!AB28="","",学校情報!AB28)</f>
        <v/>
      </c>
      <c r="N25" s="3" t="str">
        <f>IF(学校情報!AF28="","",学校情報!AF28)</f>
        <v/>
      </c>
      <c r="O25" s="3" t="str">
        <f>IF(学校情報!AJ28="","",学校情報!AJ28)</f>
        <v/>
      </c>
      <c r="P25" s="3" t="str">
        <f>IF(学校情報!AW28="","",学校情報!AW28)</f>
        <v>-</v>
      </c>
      <c r="Q25" s="3" t="str">
        <f>IF(学校情報!BF28="","",学校情報!BF28)</f>
        <v/>
      </c>
      <c r="R25" s="3" t="str">
        <f>IF(学校情報!BI28="","",学校情報!BI28)</f>
        <v/>
      </c>
    </row>
    <row r="26" spans="1:18" ht="16" customHeight="1">
      <c r="A26" s="3" t="str">
        <f t="shared" si="8"/>
        <v/>
      </c>
      <c r="B26" s="3" t="str">
        <f t="shared" si="9"/>
        <v/>
      </c>
      <c r="C26" s="3" t="str">
        <f t="shared" si="5"/>
        <v/>
      </c>
      <c r="D26" s="3" t="str">
        <f t="shared" si="6"/>
        <v/>
      </c>
      <c r="E26" s="3" t="str">
        <f t="shared" si="7"/>
        <v/>
      </c>
      <c r="F26" s="3" t="str">
        <f>IF(学校情報!C29="","",学校情報!C29)</f>
        <v/>
      </c>
      <c r="G26" s="3" t="str">
        <f>IF(学校情報!G29="","",学校情報!G29)</f>
        <v/>
      </c>
      <c r="H26" s="3" t="str">
        <f>IF(学校情報!K29="","",学校情報!K29)</f>
        <v/>
      </c>
      <c r="I26" s="3" t="str">
        <f>IF(学校情報!O29="","",学校情報!O29)</f>
        <v/>
      </c>
      <c r="J26" s="3" t="str">
        <f>IF(学校情報!S29="","",学校情報!S29)</f>
        <v/>
      </c>
      <c r="K26" s="3" t="str">
        <f>IF(学校情報!V29="","",学校情報!V29)</f>
        <v/>
      </c>
      <c r="L26" s="3" t="str">
        <f>IF(学校情報!Y29="","",学校情報!Y29)</f>
        <v>-</v>
      </c>
      <c r="M26" s="3" t="str">
        <f>IF(学校情報!AB29="","",学校情報!AB29)</f>
        <v/>
      </c>
      <c r="N26" s="3" t="str">
        <f>IF(学校情報!AF29="","",学校情報!AF29)</f>
        <v/>
      </c>
      <c r="O26" s="3" t="str">
        <f>IF(学校情報!AJ29="","",学校情報!AJ29)</f>
        <v/>
      </c>
      <c r="P26" s="3" t="str">
        <f>IF(学校情報!AW29="","",学校情報!AW29)</f>
        <v>-</v>
      </c>
      <c r="Q26" s="3" t="str">
        <f>IF(学校情報!BF29="","",学校情報!BF29)</f>
        <v/>
      </c>
      <c r="R26" s="3" t="str">
        <f>IF(学校情報!BI29="","",学校情報!BI29)</f>
        <v/>
      </c>
    </row>
  </sheetData>
  <sheetProtection password="B6A6" sheet="1" objects="1" scenarios="1"/>
  <mergeCells count="28">
    <mergeCell ref="B5:B6"/>
    <mergeCell ref="B17:B18"/>
    <mergeCell ref="P5:P6"/>
    <mergeCell ref="Q5:R5"/>
    <mergeCell ref="E5:E6"/>
    <mergeCell ref="D5:D6"/>
    <mergeCell ref="C5:C6"/>
    <mergeCell ref="C17:C18"/>
    <mergeCell ref="D17:D18"/>
    <mergeCell ref="E17:E18"/>
    <mergeCell ref="L5:L6"/>
    <mergeCell ref="H5:I5"/>
    <mergeCell ref="F5:G5"/>
    <mergeCell ref="M5:M6"/>
    <mergeCell ref="N5:N6"/>
    <mergeCell ref="O5:O6"/>
    <mergeCell ref="K17:K18"/>
    <mergeCell ref="J17:J18"/>
    <mergeCell ref="F17:G17"/>
    <mergeCell ref="H17:I17"/>
    <mergeCell ref="J5:J6"/>
    <mergeCell ref="K5:K6"/>
    <mergeCell ref="L17:L18"/>
    <mergeCell ref="Q17:R17"/>
    <mergeCell ref="P17:P18"/>
    <mergeCell ref="O17:O18"/>
    <mergeCell ref="N17:N18"/>
    <mergeCell ref="M17:M18"/>
  </mergeCells>
  <phoneticPr fontId="1"/>
  <conditionalFormatting sqref="G1:H1 J1:K1">
    <cfRule type="containsText" dxfId="25" priority="11" operator="containsText" text="該当校なし">
      <formula>NOT(ISERROR(SEARCH("該当校なし",G1)))</formula>
    </cfRule>
  </conditionalFormatting>
  <conditionalFormatting sqref="E1">
    <cfRule type="containsText" dxfId="24" priority="12" operator="containsText" text="該当校なし">
      <formula>NOT(ISERROR(SEARCH("該当校なし",E1)))</formula>
    </cfRule>
  </conditionalFormatting>
  <conditionalFormatting sqref="O17">
    <cfRule type="containsText" dxfId="23" priority="4" operator="containsText" text="該当校なし">
      <formula>NOT(ISERROR(SEARCH("該当校なし",O17)))</formula>
    </cfRule>
  </conditionalFormatting>
  <conditionalFormatting sqref="P17">
    <cfRule type="containsText" dxfId="22" priority="3" operator="containsText" text="該当校なし">
      <formula>NOT(ISERROR(SEARCH("該当校なし",P17)))</formula>
    </cfRule>
  </conditionalFormatting>
  <conditionalFormatting sqref="P5">
    <cfRule type="containsText" dxfId="21" priority="1" operator="containsText" text="該当校なし">
      <formula>NOT(ISERROR(SEARCH("該当校なし",P5)))</formula>
    </cfRule>
  </conditionalFormatting>
  <conditionalFormatting sqref="O5">
    <cfRule type="containsText" dxfId="20" priority="2" operator="containsText" text="該当校なし">
      <formula>NOT(ISERROR(SEARCH("該当校なし",O5)))</formula>
    </cfRule>
  </conditionalFormatting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"/>
  <sheetViews>
    <sheetView topLeftCell="C1" workbookViewId="0">
      <selection activeCell="B1" sqref="A1:B1048576"/>
    </sheetView>
  </sheetViews>
  <sheetFormatPr baseColWidth="10" defaultColWidth="12.83203125" defaultRowHeight="15"/>
  <cols>
    <col min="1" max="1" width="5.5" hidden="1" customWidth="1"/>
    <col min="2" max="2" width="48.1640625" hidden="1" customWidth="1"/>
    <col min="3" max="6" width="6.1640625" customWidth="1"/>
  </cols>
  <sheetData>
    <row r="1" spans="1:2">
      <c r="A1" t="s">
        <v>128</v>
      </c>
      <c r="B1" t="s">
        <v>351</v>
      </c>
    </row>
    <row r="2" spans="1:2">
      <c r="A2" t="s">
        <v>129</v>
      </c>
      <c r="B2" t="s">
        <v>604</v>
      </c>
    </row>
    <row r="3" spans="1:2">
      <c r="A3" t="s">
        <v>130</v>
      </c>
    </row>
    <row r="4" spans="1:2">
      <c r="A4" t="s">
        <v>131</v>
      </c>
    </row>
    <row r="5" spans="1:2">
      <c r="A5" t="s">
        <v>132</v>
      </c>
    </row>
    <row r="6" spans="1:2">
      <c r="A6" t="s">
        <v>133</v>
      </c>
    </row>
    <row r="7" spans="1:2">
      <c r="A7" t="s">
        <v>134</v>
      </c>
    </row>
    <row r="8" spans="1:2">
      <c r="A8" t="s">
        <v>135</v>
      </c>
    </row>
    <row r="9" spans="1:2">
      <c r="A9" t="s">
        <v>136</v>
      </c>
    </row>
    <row r="10" spans="1:2">
      <c r="A10" t="s">
        <v>137</v>
      </c>
    </row>
    <row r="11" spans="1:2">
      <c r="A11" t="s">
        <v>138</v>
      </c>
    </row>
    <row r="12" spans="1:2">
      <c r="A12" t="s">
        <v>139</v>
      </c>
    </row>
  </sheetData>
  <sheetProtection algorithmName="SHA-512" hashValue="tIuAsb3Bs6tfTLXsHnSmwdHPzaftLT2+mp/VrTLR3XIoVE7/gHdBQmln9kgnN6UWJMPRpaPSgD3G7Nm7ArkMaQ==" saltValue="HIZBRNDMwtANclKWbGEyMg==" spinCount="100000" sheet="1" objects="1" scenarios="1" selectLockedCells="1" selectUnlockedCells="1"/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K81"/>
  <sheetViews>
    <sheetView topLeftCell="U1" workbookViewId="0">
      <selection activeCell="L1" sqref="A1:L1048576"/>
    </sheetView>
  </sheetViews>
  <sheetFormatPr baseColWidth="10" defaultColWidth="12.83203125" defaultRowHeight="15"/>
  <cols>
    <col min="1" max="1" width="5.1640625" style="22" hidden="1" customWidth="1"/>
    <col min="2" max="2" width="5.83203125" style="22" hidden="1" customWidth="1"/>
    <col min="3" max="3" width="35.83203125" style="22" hidden="1" customWidth="1"/>
    <col min="4" max="5" width="3.83203125" style="22" hidden="1" customWidth="1"/>
    <col min="6" max="6" width="13.33203125" style="22" hidden="1" customWidth="1"/>
    <col min="7" max="7" width="29.83203125" style="30" hidden="1" customWidth="1"/>
    <col min="8" max="8" width="13.83203125" style="22" hidden="1" customWidth="1"/>
    <col min="9" max="10" width="18.83203125" style="22" hidden="1" customWidth="1"/>
    <col min="11" max="11" width="13.83203125" style="22" hidden="1" customWidth="1"/>
    <col min="12" max="12" width="0" style="22" hidden="1" customWidth="1"/>
    <col min="13" max="16384" width="12.83203125" style="22"/>
  </cols>
  <sheetData>
    <row r="1" spans="1:11" ht="16" thickBot="1">
      <c r="A1" s="36" t="s">
        <v>437</v>
      </c>
      <c r="B1" s="31" t="s">
        <v>438</v>
      </c>
      <c r="C1" s="31" t="s">
        <v>430</v>
      </c>
      <c r="D1" s="37" t="s">
        <v>140</v>
      </c>
      <c r="E1" s="38" t="s">
        <v>141</v>
      </c>
      <c r="F1" s="31" t="s">
        <v>432</v>
      </c>
      <c r="G1" s="23" t="s">
        <v>433</v>
      </c>
      <c r="H1" s="39" t="s">
        <v>434</v>
      </c>
      <c r="I1" s="39" t="s">
        <v>435</v>
      </c>
      <c r="J1" s="18" t="s">
        <v>436</v>
      </c>
      <c r="K1" s="18" t="s">
        <v>354</v>
      </c>
    </row>
    <row r="2" spans="1:11">
      <c r="A2" s="40">
        <v>1</v>
      </c>
      <c r="B2" s="41" t="s">
        <v>439</v>
      </c>
      <c r="C2" s="32" t="s">
        <v>360</v>
      </c>
      <c r="D2" s="42" t="s">
        <v>140</v>
      </c>
      <c r="E2" s="1" t="s">
        <v>141</v>
      </c>
      <c r="F2" s="52" t="s">
        <v>142</v>
      </c>
      <c r="G2" s="24" t="s">
        <v>444</v>
      </c>
      <c r="H2" s="32" t="s">
        <v>523</v>
      </c>
      <c r="I2" s="43" t="s">
        <v>143</v>
      </c>
      <c r="J2" s="43" t="s">
        <v>144</v>
      </c>
      <c r="K2" s="3" t="s">
        <v>515</v>
      </c>
    </row>
    <row r="3" spans="1:11">
      <c r="A3" s="44">
        <v>2</v>
      </c>
      <c r="B3" s="2" t="s">
        <v>439</v>
      </c>
      <c r="C3" s="3" t="s">
        <v>361</v>
      </c>
      <c r="D3" s="45" t="s">
        <v>140</v>
      </c>
      <c r="E3" s="46" t="s">
        <v>141</v>
      </c>
      <c r="F3" s="2" t="s">
        <v>145</v>
      </c>
      <c r="G3" s="25" t="s">
        <v>445</v>
      </c>
      <c r="H3" s="3" t="s">
        <v>524</v>
      </c>
      <c r="I3" s="4" t="s">
        <v>146</v>
      </c>
      <c r="J3" s="4" t="s">
        <v>147</v>
      </c>
      <c r="K3" s="3" t="s">
        <v>33</v>
      </c>
    </row>
    <row r="4" spans="1:11">
      <c r="A4" s="44">
        <v>3</v>
      </c>
      <c r="B4" s="2" t="s">
        <v>439</v>
      </c>
      <c r="C4" s="3" t="s">
        <v>362</v>
      </c>
      <c r="D4" s="45" t="s">
        <v>140</v>
      </c>
      <c r="E4" s="46" t="s">
        <v>141</v>
      </c>
      <c r="F4" s="2" t="s">
        <v>148</v>
      </c>
      <c r="G4" s="25" t="s">
        <v>446</v>
      </c>
      <c r="H4" s="3" t="s">
        <v>525</v>
      </c>
      <c r="I4" s="4" t="s">
        <v>149</v>
      </c>
      <c r="J4" s="4" t="s">
        <v>150</v>
      </c>
      <c r="K4" s="3" t="s">
        <v>34</v>
      </c>
    </row>
    <row r="5" spans="1:11">
      <c r="A5" s="44">
        <v>4</v>
      </c>
      <c r="B5" s="2" t="s">
        <v>439</v>
      </c>
      <c r="C5" s="3" t="s">
        <v>363</v>
      </c>
      <c r="D5" s="45" t="s">
        <v>140</v>
      </c>
      <c r="E5" s="46" t="s">
        <v>141</v>
      </c>
      <c r="F5" s="2" t="s">
        <v>151</v>
      </c>
      <c r="G5" s="25" t="s">
        <v>447</v>
      </c>
      <c r="H5" s="3" t="s">
        <v>526</v>
      </c>
      <c r="I5" s="4" t="s">
        <v>152</v>
      </c>
      <c r="J5" s="4" t="s">
        <v>153</v>
      </c>
      <c r="K5" s="3" t="s">
        <v>35</v>
      </c>
    </row>
    <row r="6" spans="1:11" ht="16" thickBot="1">
      <c r="A6" s="47">
        <v>5</v>
      </c>
      <c r="B6" s="48" t="s">
        <v>439</v>
      </c>
      <c r="C6" s="33" t="s">
        <v>364</v>
      </c>
      <c r="D6" s="49" t="s">
        <v>140</v>
      </c>
      <c r="E6" s="50" t="s">
        <v>141</v>
      </c>
      <c r="F6" s="48" t="s">
        <v>154</v>
      </c>
      <c r="G6" s="26" t="s">
        <v>448</v>
      </c>
      <c r="H6" s="33" t="s">
        <v>527</v>
      </c>
      <c r="I6" s="21" t="s">
        <v>155</v>
      </c>
      <c r="J6" s="21" t="s">
        <v>156</v>
      </c>
      <c r="K6" s="3" t="s">
        <v>36</v>
      </c>
    </row>
    <row r="7" spans="1:11">
      <c r="A7" s="51">
        <v>6</v>
      </c>
      <c r="B7" s="52" t="s">
        <v>439</v>
      </c>
      <c r="C7" s="34" t="s">
        <v>365</v>
      </c>
      <c r="D7" s="53" t="s">
        <v>140</v>
      </c>
      <c r="E7" s="54" t="s">
        <v>141</v>
      </c>
      <c r="F7" s="52" t="s">
        <v>157</v>
      </c>
      <c r="G7" s="27" t="s">
        <v>449</v>
      </c>
      <c r="H7" s="34" t="s">
        <v>528</v>
      </c>
      <c r="I7" s="55" t="s">
        <v>158</v>
      </c>
      <c r="J7" s="55" t="s">
        <v>159</v>
      </c>
      <c r="K7" s="3" t="s">
        <v>37</v>
      </c>
    </row>
    <row r="8" spans="1:11">
      <c r="A8" s="44">
        <v>7</v>
      </c>
      <c r="B8" s="2" t="s">
        <v>439</v>
      </c>
      <c r="C8" s="3" t="s">
        <v>366</v>
      </c>
      <c r="D8" s="45" t="s">
        <v>140</v>
      </c>
      <c r="E8" s="46" t="s">
        <v>141</v>
      </c>
      <c r="F8" s="2" t="s">
        <v>160</v>
      </c>
      <c r="G8" s="25" t="s">
        <v>450</v>
      </c>
      <c r="H8" s="3" t="s">
        <v>529</v>
      </c>
      <c r="I8" s="4" t="s">
        <v>161</v>
      </c>
      <c r="J8" s="4" t="s">
        <v>162</v>
      </c>
      <c r="K8" s="3" t="s">
        <v>38</v>
      </c>
    </row>
    <row r="9" spans="1:11">
      <c r="A9" s="44">
        <v>8</v>
      </c>
      <c r="B9" s="2" t="s">
        <v>440</v>
      </c>
      <c r="C9" s="3" t="s">
        <v>367</v>
      </c>
      <c r="D9" s="45" t="s">
        <v>140</v>
      </c>
      <c r="E9" s="46" t="s">
        <v>141</v>
      </c>
      <c r="F9" s="2" t="s">
        <v>163</v>
      </c>
      <c r="G9" s="25" t="s">
        <v>451</v>
      </c>
      <c r="H9" s="3" t="s">
        <v>530</v>
      </c>
      <c r="I9" s="4" t="s">
        <v>164</v>
      </c>
      <c r="J9" s="4" t="s">
        <v>165</v>
      </c>
      <c r="K9" s="3" t="s">
        <v>39</v>
      </c>
    </row>
    <row r="10" spans="1:11">
      <c r="A10" s="44">
        <v>9</v>
      </c>
      <c r="B10" s="2" t="s">
        <v>441</v>
      </c>
      <c r="C10" s="3" t="s">
        <v>368</v>
      </c>
      <c r="D10" s="45" t="s">
        <v>140</v>
      </c>
      <c r="E10" s="46" t="s">
        <v>442</v>
      </c>
      <c r="F10" s="2" t="s">
        <v>166</v>
      </c>
      <c r="G10" s="25" t="s">
        <v>452</v>
      </c>
      <c r="H10" s="3" t="s">
        <v>531</v>
      </c>
      <c r="I10" s="4" t="s">
        <v>453</v>
      </c>
      <c r="J10" s="4" t="s">
        <v>167</v>
      </c>
      <c r="K10" s="3" t="s">
        <v>356</v>
      </c>
    </row>
    <row r="11" spans="1:11" ht="16" thickBot="1">
      <c r="A11" s="47">
        <v>10</v>
      </c>
      <c r="B11" s="48" t="s">
        <v>441</v>
      </c>
      <c r="C11" s="33" t="s">
        <v>369</v>
      </c>
      <c r="D11" s="49" t="s">
        <v>140</v>
      </c>
      <c r="E11" s="50" t="s">
        <v>141</v>
      </c>
      <c r="F11" s="48" t="s">
        <v>168</v>
      </c>
      <c r="G11" s="26" t="s">
        <v>454</v>
      </c>
      <c r="H11" s="33" t="s">
        <v>532</v>
      </c>
      <c r="I11" s="21" t="s">
        <v>169</v>
      </c>
      <c r="J11" s="21" t="s">
        <v>170</v>
      </c>
      <c r="K11" s="3" t="s">
        <v>357</v>
      </c>
    </row>
    <row r="12" spans="1:11">
      <c r="A12" s="51">
        <v>11</v>
      </c>
      <c r="B12" s="52" t="s">
        <v>441</v>
      </c>
      <c r="C12" s="34" t="s">
        <v>370</v>
      </c>
      <c r="D12" s="53" t="s">
        <v>442</v>
      </c>
      <c r="E12" s="54" t="s">
        <v>141</v>
      </c>
      <c r="F12" s="52" t="s">
        <v>171</v>
      </c>
      <c r="G12" s="27" t="s">
        <v>455</v>
      </c>
      <c r="H12" s="34" t="s">
        <v>533</v>
      </c>
      <c r="I12" s="55" t="s">
        <v>172</v>
      </c>
      <c r="J12" s="55" t="s">
        <v>173</v>
      </c>
      <c r="K12" s="3" t="s">
        <v>40</v>
      </c>
    </row>
    <row r="13" spans="1:11">
      <c r="A13" s="44">
        <v>12</v>
      </c>
      <c r="B13" s="2" t="s">
        <v>441</v>
      </c>
      <c r="C13" s="3" t="s">
        <v>371</v>
      </c>
      <c r="D13" s="45" t="s">
        <v>140</v>
      </c>
      <c r="E13" s="46" t="s">
        <v>141</v>
      </c>
      <c r="F13" s="2" t="s">
        <v>174</v>
      </c>
      <c r="G13" s="25" t="s">
        <v>456</v>
      </c>
      <c r="H13" s="3" t="s">
        <v>534</v>
      </c>
      <c r="I13" s="4" t="s">
        <v>175</v>
      </c>
      <c r="J13" s="4" t="s">
        <v>176</v>
      </c>
      <c r="K13" s="3" t="s">
        <v>41</v>
      </c>
    </row>
    <row r="14" spans="1:11">
      <c r="A14" s="44">
        <v>13</v>
      </c>
      <c r="B14" s="2" t="s">
        <v>441</v>
      </c>
      <c r="C14" s="3" t="s">
        <v>372</v>
      </c>
      <c r="D14" s="45" t="s">
        <v>140</v>
      </c>
      <c r="E14" s="46" t="s">
        <v>141</v>
      </c>
      <c r="F14" s="2" t="s">
        <v>177</v>
      </c>
      <c r="G14" s="25" t="s">
        <v>457</v>
      </c>
      <c r="H14" s="3" t="s">
        <v>535</v>
      </c>
      <c r="I14" s="4" t="s">
        <v>178</v>
      </c>
      <c r="J14" s="4" t="s">
        <v>179</v>
      </c>
      <c r="K14" s="3" t="s">
        <v>42</v>
      </c>
    </row>
    <row r="15" spans="1:11">
      <c r="A15" s="44">
        <v>14</v>
      </c>
      <c r="B15" s="2" t="s">
        <v>441</v>
      </c>
      <c r="C15" s="3" t="s">
        <v>373</v>
      </c>
      <c r="D15" s="45" t="s">
        <v>140</v>
      </c>
      <c r="E15" s="46" t="s">
        <v>442</v>
      </c>
      <c r="F15" s="2" t="s">
        <v>180</v>
      </c>
      <c r="G15" s="25" t="s">
        <v>458</v>
      </c>
      <c r="H15" s="3" t="s">
        <v>536</v>
      </c>
      <c r="I15" s="4" t="s">
        <v>181</v>
      </c>
      <c r="J15" s="4" t="s">
        <v>182</v>
      </c>
      <c r="K15" s="3" t="s">
        <v>43</v>
      </c>
    </row>
    <row r="16" spans="1:11" ht="16" thickBot="1">
      <c r="A16" s="47">
        <v>15</v>
      </c>
      <c r="B16" s="48" t="s">
        <v>441</v>
      </c>
      <c r="C16" s="33" t="s">
        <v>374</v>
      </c>
      <c r="D16" s="49" t="s">
        <v>140</v>
      </c>
      <c r="E16" s="50" t="s">
        <v>141</v>
      </c>
      <c r="F16" s="48" t="s">
        <v>183</v>
      </c>
      <c r="G16" s="26" t="s">
        <v>459</v>
      </c>
      <c r="H16" s="33" t="s">
        <v>537</v>
      </c>
      <c r="I16" s="21" t="s">
        <v>184</v>
      </c>
      <c r="J16" s="21" t="s">
        <v>185</v>
      </c>
      <c r="K16" s="3" t="s">
        <v>44</v>
      </c>
    </row>
    <row r="17" spans="1:11">
      <c r="A17" s="51">
        <v>16</v>
      </c>
      <c r="B17" s="52" t="s">
        <v>441</v>
      </c>
      <c r="C17" s="34" t="s">
        <v>375</v>
      </c>
      <c r="D17" s="53" t="s">
        <v>140</v>
      </c>
      <c r="E17" s="54" t="s">
        <v>141</v>
      </c>
      <c r="F17" s="52" t="s">
        <v>186</v>
      </c>
      <c r="G17" s="27" t="s">
        <v>460</v>
      </c>
      <c r="H17" s="34" t="s">
        <v>538</v>
      </c>
      <c r="I17" s="55" t="s">
        <v>187</v>
      </c>
      <c r="J17" s="55" t="s">
        <v>188</v>
      </c>
      <c r="K17" s="3" t="s">
        <v>45</v>
      </c>
    </row>
    <row r="18" spans="1:11">
      <c r="A18" s="44">
        <v>17</v>
      </c>
      <c r="B18" s="2" t="s">
        <v>439</v>
      </c>
      <c r="C18" s="3" t="s">
        <v>376</v>
      </c>
      <c r="D18" s="45" t="s">
        <v>140</v>
      </c>
      <c r="E18" s="46" t="s">
        <v>141</v>
      </c>
      <c r="F18" s="2" t="s">
        <v>189</v>
      </c>
      <c r="G18" s="25" t="s">
        <v>461</v>
      </c>
      <c r="H18" s="3" t="s">
        <v>539</v>
      </c>
      <c r="I18" s="4" t="s">
        <v>190</v>
      </c>
      <c r="J18" s="4" t="s">
        <v>191</v>
      </c>
      <c r="K18" s="3" t="s">
        <v>46</v>
      </c>
    </row>
    <row r="19" spans="1:11">
      <c r="A19" s="44">
        <v>18</v>
      </c>
      <c r="B19" s="2" t="s">
        <v>441</v>
      </c>
      <c r="C19" s="3" t="s">
        <v>377</v>
      </c>
      <c r="D19" s="45" t="s">
        <v>442</v>
      </c>
      <c r="E19" s="46" t="s">
        <v>141</v>
      </c>
      <c r="F19" s="2" t="s">
        <v>192</v>
      </c>
      <c r="G19" s="25" t="s">
        <v>462</v>
      </c>
      <c r="H19" s="3" t="s">
        <v>540</v>
      </c>
      <c r="I19" s="4" t="s">
        <v>193</v>
      </c>
      <c r="J19" s="4" t="s">
        <v>194</v>
      </c>
      <c r="K19" s="3" t="s">
        <v>516</v>
      </c>
    </row>
    <row r="20" spans="1:11">
      <c r="A20" s="44">
        <v>19</v>
      </c>
      <c r="B20" s="2" t="s">
        <v>441</v>
      </c>
      <c r="C20" s="3" t="s">
        <v>378</v>
      </c>
      <c r="D20" s="45" t="s">
        <v>140</v>
      </c>
      <c r="E20" s="46" t="s">
        <v>141</v>
      </c>
      <c r="F20" s="2" t="s">
        <v>195</v>
      </c>
      <c r="G20" s="25" t="s">
        <v>463</v>
      </c>
      <c r="H20" s="3" t="s">
        <v>541</v>
      </c>
      <c r="I20" s="4" t="s">
        <v>196</v>
      </c>
      <c r="J20" s="4" t="s">
        <v>197</v>
      </c>
      <c r="K20" s="3" t="s">
        <v>47</v>
      </c>
    </row>
    <row r="21" spans="1:11" ht="16" thickBot="1">
      <c r="A21" s="47">
        <v>20</v>
      </c>
      <c r="B21" s="48" t="s">
        <v>441</v>
      </c>
      <c r="C21" s="33" t="s">
        <v>379</v>
      </c>
      <c r="D21" s="49" t="s">
        <v>140</v>
      </c>
      <c r="E21" s="50" t="s">
        <v>442</v>
      </c>
      <c r="F21" s="48" t="s">
        <v>198</v>
      </c>
      <c r="G21" s="26" t="s">
        <v>464</v>
      </c>
      <c r="H21" s="33" t="s">
        <v>542</v>
      </c>
      <c r="I21" s="21" t="s">
        <v>199</v>
      </c>
      <c r="J21" s="21" t="s">
        <v>200</v>
      </c>
      <c r="K21" s="3" t="s">
        <v>48</v>
      </c>
    </row>
    <row r="22" spans="1:11">
      <c r="A22" s="51">
        <v>21</v>
      </c>
      <c r="B22" s="52" t="s">
        <v>441</v>
      </c>
      <c r="C22" s="34" t="s">
        <v>380</v>
      </c>
      <c r="D22" s="53" t="s">
        <v>140</v>
      </c>
      <c r="E22" s="54" t="s">
        <v>141</v>
      </c>
      <c r="F22" s="52" t="s">
        <v>201</v>
      </c>
      <c r="G22" s="27" t="s">
        <v>465</v>
      </c>
      <c r="H22" s="34" t="s">
        <v>543</v>
      </c>
      <c r="I22" s="55" t="s">
        <v>202</v>
      </c>
      <c r="J22" s="55" t="s">
        <v>203</v>
      </c>
      <c r="K22" s="3" t="s">
        <v>49</v>
      </c>
    </row>
    <row r="23" spans="1:11">
      <c r="A23" s="44">
        <v>22</v>
      </c>
      <c r="B23" s="2" t="s">
        <v>439</v>
      </c>
      <c r="C23" s="3" t="s">
        <v>381</v>
      </c>
      <c r="D23" s="45" t="s">
        <v>140</v>
      </c>
      <c r="E23" s="46" t="s">
        <v>141</v>
      </c>
      <c r="F23" s="2" t="s">
        <v>204</v>
      </c>
      <c r="G23" s="25" t="s">
        <v>466</v>
      </c>
      <c r="H23" s="3" t="s">
        <v>544</v>
      </c>
      <c r="I23" s="4" t="s">
        <v>205</v>
      </c>
      <c r="J23" s="4" t="s">
        <v>206</v>
      </c>
      <c r="K23" s="3" t="s">
        <v>50</v>
      </c>
    </row>
    <row r="24" spans="1:11">
      <c r="A24" s="44">
        <v>23</v>
      </c>
      <c r="B24" s="2" t="s">
        <v>441</v>
      </c>
      <c r="C24" s="3" t="s">
        <v>382</v>
      </c>
      <c r="D24" s="45" t="s">
        <v>442</v>
      </c>
      <c r="E24" s="46" t="s">
        <v>141</v>
      </c>
      <c r="F24" s="2" t="s">
        <v>207</v>
      </c>
      <c r="G24" s="25" t="s">
        <v>467</v>
      </c>
      <c r="H24" s="3" t="s">
        <v>545</v>
      </c>
      <c r="I24" s="4" t="s">
        <v>208</v>
      </c>
      <c r="J24" s="4" t="s">
        <v>209</v>
      </c>
      <c r="K24" s="3" t="s">
        <v>51</v>
      </c>
    </row>
    <row r="25" spans="1:11">
      <c r="A25" s="44">
        <v>24</v>
      </c>
      <c r="B25" s="2" t="s">
        <v>439</v>
      </c>
      <c r="C25" s="3" t="s">
        <v>383</v>
      </c>
      <c r="D25" s="45" t="s">
        <v>140</v>
      </c>
      <c r="E25" s="46" t="s">
        <v>141</v>
      </c>
      <c r="F25" s="2" t="s">
        <v>210</v>
      </c>
      <c r="G25" s="25" t="s">
        <v>468</v>
      </c>
      <c r="H25" s="3" t="s">
        <v>546</v>
      </c>
      <c r="I25" s="4" t="s">
        <v>211</v>
      </c>
      <c r="J25" s="4" t="s">
        <v>212</v>
      </c>
      <c r="K25" s="3" t="s">
        <v>52</v>
      </c>
    </row>
    <row r="26" spans="1:11" ht="16" thickBot="1">
      <c r="A26" s="47">
        <v>25</v>
      </c>
      <c r="B26" s="48" t="s">
        <v>441</v>
      </c>
      <c r="C26" s="33" t="s">
        <v>384</v>
      </c>
      <c r="D26" s="49" t="s">
        <v>140</v>
      </c>
      <c r="E26" s="50" t="s">
        <v>442</v>
      </c>
      <c r="F26" s="48" t="s">
        <v>213</v>
      </c>
      <c r="G26" s="26" t="s">
        <v>469</v>
      </c>
      <c r="H26" s="33" t="s">
        <v>547</v>
      </c>
      <c r="I26" s="21" t="s">
        <v>214</v>
      </c>
      <c r="J26" s="21" t="s">
        <v>215</v>
      </c>
      <c r="K26" s="3" t="s">
        <v>53</v>
      </c>
    </row>
    <row r="27" spans="1:11">
      <c r="A27" s="51">
        <v>26</v>
      </c>
      <c r="B27" s="52" t="s">
        <v>441</v>
      </c>
      <c r="C27" s="34" t="s">
        <v>385</v>
      </c>
      <c r="D27" s="53" t="s">
        <v>140</v>
      </c>
      <c r="E27" s="54" t="s">
        <v>442</v>
      </c>
      <c r="F27" s="52" t="s">
        <v>216</v>
      </c>
      <c r="G27" s="27" t="s">
        <v>470</v>
      </c>
      <c r="H27" s="34" t="s">
        <v>548</v>
      </c>
      <c r="I27" s="55" t="s">
        <v>217</v>
      </c>
      <c r="J27" s="55" t="s">
        <v>218</v>
      </c>
      <c r="K27" s="3" t="s">
        <v>54</v>
      </c>
    </row>
    <row r="28" spans="1:11">
      <c r="A28" s="44">
        <v>27</v>
      </c>
      <c r="B28" s="2" t="s">
        <v>441</v>
      </c>
      <c r="C28" s="3" t="s">
        <v>386</v>
      </c>
      <c r="D28" s="45" t="s">
        <v>140</v>
      </c>
      <c r="E28" s="46" t="s">
        <v>141</v>
      </c>
      <c r="F28" s="2" t="s">
        <v>219</v>
      </c>
      <c r="G28" s="25" t="s">
        <v>471</v>
      </c>
      <c r="H28" s="3" t="s">
        <v>549</v>
      </c>
      <c r="I28" s="4" t="s">
        <v>220</v>
      </c>
      <c r="J28" s="4" t="s">
        <v>221</v>
      </c>
      <c r="K28" s="3" t="s">
        <v>55</v>
      </c>
    </row>
    <row r="29" spans="1:11">
      <c r="A29" s="44">
        <v>28</v>
      </c>
      <c r="B29" s="2" t="s">
        <v>441</v>
      </c>
      <c r="C29" s="3" t="s">
        <v>387</v>
      </c>
      <c r="D29" s="45" t="s">
        <v>140</v>
      </c>
      <c r="E29" s="46" t="s">
        <v>141</v>
      </c>
      <c r="F29" s="2" t="s">
        <v>222</v>
      </c>
      <c r="G29" s="25" t="s">
        <v>472</v>
      </c>
      <c r="H29" s="3" t="s">
        <v>550</v>
      </c>
      <c r="I29" s="4" t="s">
        <v>223</v>
      </c>
      <c r="J29" s="4" t="s">
        <v>224</v>
      </c>
      <c r="K29" s="3" t="s">
        <v>56</v>
      </c>
    </row>
    <row r="30" spans="1:11">
      <c r="A30" s="44">
        <v>29</v>
      </c>
      <c r="B30" s="2" t="s">
        <v>439</v>
      </c>
      <c r="C30" s="3" t="s">
        <v>388</v>
      </c>
      <c r="D30" s="45" t="s">
        <v>140</v>
      </c>
      <c r="E30" s="46" t="s">
        <v>141</v>
      </c>
      <c r="F30" s="2" t="s">
        <v>225</v>
      </c>
      <c r="G30" s="25" t="s">
        <v>473</v>
      </c>
      <c r="H30" s="3" t="s">
        <v>551</v>
      </c>
      <c r="I30" s="4" t="s">
        <v>226</v>
      </c>
      <c r="J30" s="4" t="s">
        <v>227</v>
      </c>
      <c r="K30" s="3" t="s">
        <v>57</v>
      </c>
    </row>
    <row r="31" spans="1:11" ht="16" thickBot="1">
      <c r="A31" s="47">
        <v>30</v>
      </c>
      <c r="B31" s="48" t="s">
        <v>441</v>
      </c>
      <c r="C31" s="33" t="s">
        <v>389</v>
      </c>
      <c r="D31" s="49" t="s">
        <v>140</v>
      </c>
      <c r="E31" s="50" t="s">
        <v>141</v>
      </c>
      <c r="F31" s="48" t="s">
        <v>228</v>
      </c>
      <c r="G31" s="26" t="s">
        <v>474</v>
      </c>
      <c r="H31" s="33" t="s">
        <v>552</v>
      </c>
      <c r="I31" s="21" t="s">
        <v>229</v>
      </c>
      <c r="J31" s="21" t="s">
        <v>230</v>
      </c>
      <c r="K31" s="3" t="s">
        <v>58</v>
      </c>
    </row>
    <row r="32" spans="1:11">
      <c r="A32" s="51">
        <v>31</v>
      </c>
      <c r="B32" s="52" t="s">
        <v>441</v>
      </c>
      <c r="C32" s="34" t="s">
        <v>390</v>
      </c>
      <c r="D32" s="53" t="s">
        <v>140</v>
      </c>
      <c r="E32" s="54" t="s">
        <v>141</v>
      </c>
      <c r="F32" s="52" t="s">
        <v>231</v>
      </c>
      <c r="G32" s="27" t="s">
        <v>475</v>
      </c>
      <c r="H32" s="34" t="s">
        <v>553</v>
      </c>
      <c r="I32" s="55" t="s">
        <v>232</v>
      </c>
      <c r="J32" s="55" t="s">
        <v>233</v>
      </c>
      <c r="K32" s="3" t="s">
        <v>59</v>
      </c>
    </row>
    <row r="33" spans="1:11">
      <c r="A33" s="44">
        <v>32</v>
      </c>
      <c r="B33" s="2" t="s">
        <v>441</v>
      </c>
      <c r="C33" s="3" t="s">
        <v>391</v>
      </c>
      <c r="D33" s="45" t="s">
        <v>140</v>
      </c>
      <c r="E33" s="46" t="s">
        <v>141</v>
      </c>
      <c r="F33" s="2" t="s">
        <v>234</v>
      </c>
      <c r="G33" s="25" t="s">
        <v>476</v>
      </c>
      <c r="H33" s="3" t="s">
        <v>554</v>
      </c>
      <c r="I33" s="4" t="s">
        <v>235</v>
      </c>
      <c r="J33" s="4" t="s">
        <v>236</v>
      </c>
      <c r="K33" s="3" t="s">
        <v>60</v>
      </c>
    </row>
    <row r="34" spans="1:11">
      <c r="A34" s="44">
        <v>33</v>
      </c>
      <c r="B34" s="2" t="s">
        <v>441</v>
      </c>
      <c r="C34" s="3" t="s">
        <v>392</v>
      </c>
      <c r="D34" s="45" t="s">
        <v>140</v>
      </c>
      <c r="E34" s="46" t="s">
        <v>141</v>
      </c>
      <c r="F34" s="2" t="s">
        <v>237</v>
      </c>
      <c r="G34" s="25" t="s">
        <v>477</v>
      </c>
      <c r="H34" s="3" t="s">
        <v>555</v>
      </c>
      <c r="I34" s="4" t="s">
        <v>238</v>
      </c>
      <c r="J34" s="4" t="s">
        <v>239</v>
      </c>
      <c r="K34" s="3" t="s">
        <v>61</v>
      </c>
    </row>
    <row r="35" spans="1:11">
      <c r="A35" s="44">
        <v>34</v>
      </c>
      <c r="B35" s="2" t="s">
        <v>441</v>
      </c>
      <c r="C35" s="3" t="s">
        <v>393</v>
      </c>
      <c r="D35" s="45" t="s">
        <v>140</v>
      </c>
      <c r="E35" s="46" t="s">
        <v>141</v>
      </c>
      <c r="F35" s="2" t="s">
        <v>240</v>
      </c>
      <c r="G35" s="25" t="s">
        <v>478</v>
      </c>
      <c r="H35" s="3" t="s">
        <v>556</v>
      </c>
      <c r="I35" s="4" t="s">
        <v>241</v>
      </c>
      <c r="J35" s="4" t="s">
        <v>242</v>
      </c>
      <c r="K35" s="3" t="s">
        <v>62</v>
      </c>
    </row>
    <row r="36" spans="1:11" ht="16" thickBot="1">
      <c r="A36" s="47">
        <v>35</v>
      </c>
      <c r="B36" s="48" t="s">
        <v>441</v>
      </c>
      <c r="C36" s="33" t="s">
        <v>431</v>
      </c>
      <c r="D36" s="49" t="s">
        <v>442</v>
      </c>
      <c r="E36" s="50" t="s">
        <v>141</v>
      </c>
      <c r="F36" s="48" t="s">
        <v>243</v>
      </c>
      <c r="G36" s="26" t="s">
        <v>479</v>
      </c>
      <c r="H36" s="33" t="s">
        <v>557</v>
      </c>
      <c r="I36" s="21" t="s">
        <v>244</v>
      </c>
      <c r="J36" s="21" t="s">
        <v>245</v>
      </c>
      <c r="K36" s="3" t="s">
        <v>358</v>
      </c>
    </row>
    <row r="37" spans="1:11">
      <c r="A37" s="51">
        <v>36</v>
      </c>
      <c r="B37" s="52" t="s">
        <v>439</v>
      </c>
      <c r="C37" s="34" t="s">
        <v>394</v>
      </c>
      <c r="D37" s="53" t="s">
        <v>140</v>
      </c>
      <c r="E37" s="54" t="s">
        <v>141</v>
      </c>
      <c r="F37" s="52" t="s">
        <v>246</v>
      </c>
      <c r="G37" s="27" t="s">
        <v>480</v>
      </c>
      <c r="H37" s="34" t="s">
        <v>558</v>
      </c>
      <c r="I37" s="55" t="s">
        <v>247</v>
      </c>
      <c r="J37" s="55" t="s">
        <v>248</v>
      </c>
      <c r="K37" s="3" t="s">
        <v>63</v>
      </c>
    </row>
    <row r="38" spans="1:11">
      <c r="A38" s="44">
        <v>37</v>
      </c>
      <c r="B38" s="2" t="s">
        <v>441</v>
      </c>
      <c r="C38" s="3" t="s">
        <v>559</v>
      </c>
      <c r="D38" s="45" t="s">
        <v>140</v>
      </c>
      <c r="E38" s="46" t="s">
        <v>141</v>
      </c>
      <c r="F38" s="2" t="s">
        <v>249</v>
      </c>
      <c r="G38" s="25" t="s">
        <v>250</v>
      </c>
      <c r="H38" s="3" t="s">
        <v>560</v>
      </c>
      <c r="I38" s="4" t="s">
        <v>251</v>
      </c>
      <c r="J38" s="4" t="s">
        <v>252</v>
      </c>
      <c r="K38" s="3" t="s">
        <v>64</v>
      </c>
    </row>
    <row r="39" spans="1:11">
      <c r="A39" s="44">
        <v>38</v>
      </c>
      <c r="B39" s="2" t="s">
        <v>441</v>
      </c>
      <c r="C39" s="3" t="s">
        <v>395</v>
      </c>
      <c r="D39" s="45" t="s">
        <v>442</v>
      </c>
      <c r="E39" s="46" t="s">
        <v>141</v>
      </c>
      <c r="F39" s="2" t="s">
        <v>253</v>
      </c>
      <c r="G39" s="25" t="s">
        <v>481</v>
      </c>
      <c r="H39" s="3" t="s">
        <v>561</v>
      </c>
      <c r="I39" s="4" t="s">
        <v>254</v>
      </c>
      <c r="J39" s="4" t="s">
        <v>255</v>
      </c>
      <c r="K39" s="3" t="s">
        <v>65</v>
      </c>
    </row>
    <row r="40" spans="1:11">
      <c r="A40" s="44"/>
      <c r="B40" s="2" t="s">
        <v>443</v>
      </c>
      <c r="C40" s="3" t="s">
        <v>443</v>
      </c>
      <c r="D40" s="45" t="s">
        <v>443</v>
      </c>
      <c r="E40" s="46" t="s">
        <v>443</v>
      </c>
      <c r="F40" s="2" t="s">
        <v>443</v>
      </c>
      <c r="G40" s="25" t="s">
        <v>443</v>
      </c>
      <c r="H40" s="3" t="s">
        <v>443</v>
      </c>
      <c r="I40" s="4" t="s">
        <v>443</v>
      </c>
      <c r="J40" s="4" t="s">
        <v>443</v>
      </c>
      <c r="K40" s="3" t="s">
        <v>443</v>
      </c>
    </row>
    <row r="41" spans="1:11" ht="16" thickBot="1">
      <c r="A41" s="47">
        <v>40</v>
      </c>
      <c r="B41" s="48" t="s">
        <v>441</v>
      </c>
      <c r="C41" s="33" t="s">
        <v>396</v>
      </c>
      <c r="D41" s="49" t="s">
        <v>140</v>
      </c>
      <c r="E41" s="50" t="s">
        <v>141</v>
      </c>
      <c r="F41" s="48" t="s">
        <v>256</v>
      </c>
      <c r="G41" s="26" t="s">
        <v>482</v>
      </c>
      <c r="H41" s="33" t="s">
        <v>562</v>
      </c>
      <c r="I41" s="21" t="s">
        <v>257</v>
      </c>
      <c r="J41" s="21" t="s">
        <v>563</v>
      </c>
      <c r="K41" s="3" t="s">
        <v>66</v>
      </c>
    </row>
    <row r="42" spans="1:11">
      <c r="A42" s="51">
        <v>41</v>
      </c>
      <c r="B42" s="52" t="s">
        <v>441</v>
      </c>
      <c r="C42" s="34" t="s">
        <v>397</v>
      </c>
      <c r="D42" s="53" t="s">
        <v>140</v>
      </c>
      <c r="E42" s="54" t="s">
        <v>141</v>
      </c>
      <c r="F42" s="52" t="s">
        <v>258</v>
      </c>
      <c r="G42" s="27" t="s">
        <v>483</v>
      </c>
      <c r="H42" s="34" t="s">
        <v>564</v>
      </c>
      <c r="I42" s="55" t="s">
        <v>259</v>
      </c>
      <c r="J42" s="55" t="s">
        <v>260</v>
      </c>
      <c r="K42" s="3" t="s">
        <v>67</v>
      </c>
    </row>
    <row r="43" spans="1:11">
      <c r="A43" s="44">
        <v>42</v>
      </c>
      <c r="B43" s="2" t="s">
        <v>439</v>
      </c>
      <c r="C43" s="3" t="s">
        <v>398</v>
      </c>
      <c r="D43" s="45" t="s">
        <v>140</v>
      </c>
      <c r="E43" s="46" t="s">
        <v>141</v>
      </c>
      <c r="F43" s="2" t="s">
        <v>261</v>
      </c>
      <c r="G43" s="25" t="s">
        <v>484</v>
      </c>
      <c r="H43" s="3" t="s">
        <v>565</v>
      </c>
      <c r="I43" s="4" t="s">
        <v>262</v>
      </c>
      <c r="J43" s="4" t="s">
        <v>263</v>
      </c>
      <c r="K43" s="3" t="s">
        <v>68</v>
      </c>
    </row>
    <row r="44" spans="1:11">
      <c r="A44" s="44">
        <v>43</v>
      </c>
      <c r="B44" s="2" t="s">
        <v>441</v>
      </c>
      <c r="C44" s="3" t="s">
        <v>399</v>
      </c>
      <c r="D44" s="45" t="s">
        <v>442</v>
      </c>
      <c r="E44" s="46" t="s">
        <v>141</v>
      </c>
      <c r="F44" s="2" t="s">
        <v>264</v>
      </c>
      <c r="G44" s="28" t="s">
        <v>265</v>
      </c>
      <c r="H44" s="3" t="s">
        <v>566</v>
      </c>
      <c r="I44" s="4" t="s">
        <v>266</v>
      </c>
      <c r="J44" s="4" t="s">
        <v>267</v>
      </c>
      <c r="K44" s="3" t="s">
        <v>517</v>
      </c>
    </row>
    <row r="45" spans="1:11">
      <c r="A45" s="44">
        <v>44</v>
      </c>
      <c r="B45" s="2" t="s">
        <v>440</v>
      </c>
      <c r="C45" s="3" t="s">
        <v>400</v>
      </c>
      <c r="D45" s="45" t="s">
        <v>140</v>
      </c>
      <c r="E45" s="46" t="s">
        <v>141</v>
      </c>
      <c r="F45" s="2" t="s">
        <v>268</v>
      </c>
      <c r="G45" s="25" t="s">
        <v>485</v>
      </c>
      <c r="H45" s="3" t="s">
        <v>567</v>
      </c>
      <c r="I45" s="4" t="s">
        <v>269</v>
      </c>
      <c r="J45" s="4" t="s">
        <v>270</v>
      </c>
      <c r="K45" s="3" t="s">
        <v>69</v>
      </c>
    </row>
    <row r="46" spans="1:11" ht="16" thickBot="1">
      <c r="A46" s="47">
        <v>45</v>
      </c>
      <c r="B46" s="48" t="s">
        <v>441</v>
      </c>
      <c r="C46" s="33" t="s">
        <v>401</v>
      </c>
      <c r="D46" s="49" t="s">
        <v>442</v>
      </c>
      <c r="E46" s="50" t="s">
        <v>141</v>
      </c>
      <c r="F46" s="48" t="s">
        <v>148</v>
      </c>
      <c r="G46" s="26" t="s">
        <v>486</v>
      </c>
      <c r="H46" s="33" t="s">
        <v>568</v>
      </c>
      <c r="I46" s="21" t="s">
        <v>271</v>
      </c>
      <c r="J46" s="21" t="s">
        <v>272</v>
      </c>
      <c r="K46" s="3" t="s">
        <v>70</v>
      </c>
    </row>
    <row r="47" spans="1:11">
      <c r="A47" s="51">
        <v>46</v>
      </c>
      <c r="B47" s="52" t="s">
        <v>441</v>
      </c>
      <c r="C47" s="34" t="s">
        <v>402</v>
      </c>
      <c r="D47" s="53" t="s">
        <v>140</v>
      </c>
      <c r="E47" s="54" t="s">
        <v>141</v>
      </c>
      <c r="F47" s="52" t="s">
        <v>273</v>
      </c>
      <c r="G47" s="27" t="s">
        <v>487</v>
      </c>
      <c r="H47" s="34" t="s">
        <v>569</v>
      </c>
      <c r="I47" s="55" t="s">
        <v>274</v>
      </c>
      <c r="J47" s="55" t="s">
        <v>275</v>
      </c>
      <c r="K47" s="3" t="s">
        <v>71</v>
      </c>
    </row>
    <row r="48" spans="1:11">
      <c r="A48" s="44">
        <v>47</v>
      </c>
      <c r="B48" s="2" t="s">
        <v>441</v>
      </c>
      <c r="C48" s="3" t="s">
        <v>403</v>
      </c>
      <c r="D48" s="45" t="s">
        <v>140</v>
      </c>
      <c r="E48" s="46" t="s">
        <v>141</v>
      </c>
      <c r="F48" s="2" t="s">
        <v>276</v>
      </c>
      <c r="G48" s="25" t="s">
        <v>488</v>
      </c>
      <c r="H48" s="3" t="s">
        <v>570</v>
      </c>
      <c r="I48" s="4" t="s">
        <v>277</v>
      </c>
      <c r="J48" s="4" t="s">
        <v>278</v>
      </c>
      <c r="K48" s="3" t="s">
        <v>72</v>
      </c>
    </row>
    <row r="49" spans="1:11">
      <c r="A49" s="44">
        <v>48</v>
      </c>
      <c r="B49" s="2" t="s">
        <v>441</v>
      </c>
      <c r="C49" s="3" t="s">
        <v>404</v>
      </c>
      <c r="D49" s="45" t="s">
        <v>442</v>
      </c>
      <c r="E49" s="46" t="s">
        <v>141</v>
      </c>
      <c r="F49" s="2" t="s">
        <v>279</v>
      </c>
      <c r="G49" s="25" t="s">
        <v>489</v>
      </c>
      <c r="H49" s="3" t="s">
        <v>571</v>
      </c>
      <c r="I49" s="4" t="s">
        <v>280</v>
      </c>
      <c r="J49" s="4" t="s">
        <v>281</v>
      </c>
      <c r="K49" s="3" t="s">
        <v>73</v>
      </c>
    </row>
    <row r="50" spans="1:11">
      <c r="A50" s="44">
        <v>49</v>
      </c>
      <c r="B50" s="2" t="s">
        <v>441</v>
      </c>
      <c r="C50" s="3" t="s">
        <v>405</v>
      </c>
      <c r="D50" s="45" t="s">
        <v>140</v>
      </c>
      <c r="E50" s="46" t="s">
        <v>442</v>
      </c>
      <c r="F50" s="2" t="s">
        <v>282</v>
      </c>
      <c r="G50" s="25" t="s">
        <v>490</v>
      </c>
      <c r="H50" s="3" t="s">
        <v>572</v>
      </c>
      <c r="I50" s="4" t="s">
        <v>283</v>
      </c>
      <c r="J50" s="4" t="s">
        <v>284</v>
      </c>
      <c r="K50" s="3" t="s">
        <v>74</v>
      </c>
    </row>
    <row r="51" spans="1:11" ht="16" thickBot="1">
      <c r="A51" s="47">
        <v>50</v>
      </c>
      <c r="B51" s="48" t="s">
        <v>439</v>
      </c>
      <c r="C51" s="33" t="s">
        <v>406</v>
      </c>
      <c r="D51" s="49" t="s">
        <v>140</v>
      </c>
      <c r="E51" s="50" t="s">
        <v>141</v>
      </c>
      <c r="F51" s="48" t="s">
        <v>285</v>
      </c>
      <c r="G51" s="26" t="s">
        <v>491</v>
      </c>
      <c r="H51" s="33" t="s">
        <v>573</v>
      </c>
      <c r="I51" s="21" t="s">
        <v>286</v>
      </c>
      <c r="J51" s="21" t="s">
        <v>287</v>
      </c>
      <c r="K51" s="3" t="s">
        <v>75</v>
      </c>
    </row>
    <row r="52" spans="1:11">
      <c r="A52" s="51">
        <v>51</v>
      </c>
      <c r="B52" s="52" t="s">
        <v>441</v>
      </c>
      <c r="C52" s="34" t="s">
        <v>407</v>
      </c>
      <c r="D52" s="53" t="s">
        <v>140</v>
      </c>
      <c r="E52" s="54" t="s">
        <v>141</v>
      </c>
      <c r="F52" s="52" t="s">
        <v>288</v>
      </c>
      <c r="G52" s="27" t="s">
        <v>492</v>
      </c>
      <c r="H52" s="34" t="s">
        <v>574</v>
      </c>
      <c r="I52" s="55" t="s">
        <v>289</v>
      </c>
      <c r="J52" s="55" t="s">
        <v>290</v>
      </c>
      <c r="K52" s="3" t="s">
        <v>76</v>
      </c>
    </row>
    <row r="53" spans="1:11">
      <c r="A53" s="44">
        <v>52</v>
      </c>
      <c r="B53" s="2" t="s">
        <v>439</v>
      </c>
      <c r="C53" s="3" t="s">
        <v>408</v>
      </c>
      <c r="D53" s="45" t="s">
        <v>140</v>
      </c>
      <c r="E53" s="46" t="s">
        <v>141</v>
      </c>
      <c r="F53" s="2" t="s">
        <v>291</v>
      </c>
      <c r="G53" s="25" t="s">
        <v>493</v>
      </c>
      <c r="H53" s="3" t="s">
        <v>575</v>
      </c>
      <c r="I53" s="4" t="s">
        <v>292</v>
      </c>
      <c r="J53" s="4" t="s">
        <v>293</v>
      </c>
      <c r="K53" s="3" t="s">
        <v>77</v>
      </c>
    </row>
    <row r="54" spans="1:11">
      <c r="A54" s="44">
        <v>53</v>
      </c>
      <c r="B54" s="2" t="s">
        <v>441</v>
      </c>
      <c r="C54" s="3" t="s">
        <v>409</v>
      </c>
      <c r="D54" s="45" t="s">
        <v>140</v>
      </c>
      <c r="E54" s="46" t="s">
        <v>141</v>
      </c>
      <c r="F54" s="2" t="s">
        <v>294</v>
      </c>
      <c r="G54" s="25" t="s">
        <v>494</v>
      </c>
      <c r="H54" s="3" t="s">
        <v>576</v>
      </c>
      <c r="I54" s="4" t="s">
        <v>295</v>
      </c>
      <c r="J54" s="4" t="s">
        <v>296</v>
      </c>
      <c r="K54" s="3" t="s">
        <v>78</v>
      </c>
    </row>
    <row r="55" spans="1:11">
      <c r="A55" s="44">
        <v>54</v>
      </c>
      <c r="B55" s="2" t="s">
        <v>439</v>
      </c>
      <c r="C55" s="3" t="s">
        <v>410</v>
      </c>
      <c r="D55" s="45" t="s">
        <v>140</v>
      </c>
      <c r="E55" s="46" t="s">
        <v>141</v>
      </c>
      <c r="F55" s="2" t="s">
        <v>297</v>
      </c>
      <c r="G55" s="25" t="s">
        <v>495</v>
      </c>
      <c r="H55" s="3" t="s">
        <v>577</v>
      </c>
      <c r="I55" s="4" t="s">
        <v>298</v>
      </c>
      <c r="J55" s="4" t="s">
        <v>299</v>
      </c>
      <c r="K55" s="3" t="s">
        <v>79</v>
      </c>
    </row>
    <row r="56" spans="1:11" ht="16" thickBot="1">
      <c r="A56" s="47">
        <v>55</v>
      </c>
      <c r="B56" s="48" t="s">
        <v>443</v>
      </c>
      <c r="C56" s="33" t="s">
        <v>443</v>
      </c>
      <c r="D56" s="49" t="s">
        <v>443</v>
      </c>
      <c r="E56" s="50" t="s">
        <v>443</v>
      </c>
      <c r="F56" s="48" t="s">
        <v>443</v>
      </c>
      <c r="G56" s="26" t="s">
        <v>443</v>
      </c>
      <c r="H56" s="33" t="s">
        <v>443</v>
      </c>
      <c r="I56" s="21" t="s">
        <v>443</v>
      </c>
      <c r="J56" s="21" t="s">
        <v>443</v>
      </c>
      <c r="K56" s="3" t="s">
        <v>443</v>
      </c>
    </row>
    <row r="57" spans="1:11">
      <c r="A57" s="51">
        <v>56</v>
      </c>
      <c r="B57" s="52" t="s">
        <v>439</v>
      </c>
      <c r="C57" s="34" t="s">
        <v>411</v>
      </c>
      <c r="D57" s="53" t="s">
        <v>140</v>
      </c>
      <c r="E57" s="54" t="s">
        <v>141</v>
      </c>
      <c r="F57" s="52" t="s">
        <v>166</v>
      </c>
      <c r="G57" s="27" t="s">
        <v>496</v>
      </c>
      <c r="H57" s="34" t="s">
        <v>578</v>
      </c>
      <c r="I57" s="55" t="s">
        <v>300</v>
      </c>
      <c r="J57" s="55" t="s">
        <v>301</v>
      </c>
      <c r="K57" s="3" t="s">
        <v>80</v>
      </c>
    </row>
    <row r="58" spans="1:11">
      <c r="A58" s="44">
        <v>57</v>
      </c>
      <c r="B58" s="2" t="s">
        <v>439</v>
      </c>
      <c r="C58" s="3" t="s">
        <v>412</v>
      </c>
      <c r="D58" s="45" t="s">
        <v>140</v>
      </c>
      <c r="E58" s="46" t="s">
        <v>141</v>
      </c>
      <c r="F58" s="2" t="s">
        <v>302</v>
      </c>
      <c r="G58" s="25" t="s">
        <v>497</v>
      </c>
      <c r="H58" s="3" t="s">
        <v>579</v>
      </c>
      <c r="I58" s="4" t="s">
        <v>303</v>
      </c>
      <c r="J58" s="7" t="s">
        <v>304</v>
      </c>
      <c r="K58" s="3" t="s">
        <v>81</v>
      </c>
    </row>
    <row r="59" spans="1:11">
      <c r="A59" s="44">
        <v>58</v>
      </c>
      <c r="B59" s="2" t="s">
        <v>439</v>
      </c>
      <c r="C59" s="3" t="s">
        <v>413</v>
      </c>
      <c r="D59" s="45" t="s">
        <v>140</v>
      </c>
      <c r="E59" s="46" t="s">
        <v>141</v>
      </c>
      <c r="F59" s="2" t="s">
        <v>305</v>
      </c>
      <c r="G59" s="25" t="s">
        <v>498</v>
      </c>
      <c r="H59" s="3" t="s">
        <v>580</v>
      </c>
      <c r="I59" s="4" t="s">
        <v>306</v>
      </c>
      <c r="J59" s="7" t="s">
        <v>499</v>
      </c>
      <c r="K59" s="3" t="s">
        <v>82</v>
      </c>
    </row>
    <row r="60" spans="1:11">
      <c r="A60" s="62">
        <v>59</v>
      </c>
      <c r="B60" s="63" t="s">
        <v>443</v>
      </c>
      <c r="C60" s="64" t="s">
        <v>443</v>
      </c>
      <c r="D60" s="65" t="s">
        <v>443</v>
      </c>
      <c r="E60" s="66" t="s">
        <v>443</v>
      </c>
      <c r="F60" s="63" t="s">
        <v>443</v>
      </c>
      <c r="G60" s="25" t="s">
        <v>443</v>
      </c>
      <c r="H60" s="3" t="s">
        <v>443</v>
      </c>
      <c r="I60" s="67" t="s">
        <v>443</v>
      </c>
      <c r="J60" s="68" t="s">
        <v>443</v>
      </c>
      <c r="K60" s="3" t="s">
        <v>443</v>
      </c>
    </row>
    <row r="61" spans="1:11" ht="16" thickBot="1">
      <c r="A61" s="47">
        <v>60</v>
      </c>
      <c r="B61" s="48" t="s">
        <v>439</v>
      </c>
      <c r="C61" s="33" t="s">
        <v>414</v>
      </c>
      <c r="D61" s="49" t="s">
        <v>140</v>
      </c>
      <c r="E61" s="50" t="s">
        <v>141</v>
      </c>
      <c r="F61" s="48" t="s">
        <v>307</v>
      </c>
      <c r="G61" s="26" t="s">
        <v>500</v>
      </c>
      <c r="H61" s="33" t="s">
        <v>581</v>
      </c>
      <c r="I61" s="21" t="s">
        <v>308</v>
      </c>
      <c r="J61" s="56" t="s">
        <v>309</v>
      </c>
      <c r="K61" s="3" t="s">
        <v>83</v>
      </c>
    </row>
    <row r="62" spans="1:11">
      <c r="A62" s="51">
        <v>61</v>
      </c>
      <c r="B62" s="52" t="s">
        <v>439</v>
      </c>
      <c r="C62" s="34" t="s">
        <v>415</v>
      </c>
      <c r="D62" s="53" t="s">
        <v>140</v>
      </c>
      <c r="E62" s="54" t="s">
        <v>141</v>
      </c>
      <c r="F62" s="52" t="s">
        <v>310</v>
      </c>
      <c r="G62" s="27" t="s">
        <v>501</v>
      </c>
      <c r="H62" s="34" t="s">
        <v>582</v>
      </c>
      <c r="I62" s="55" t="s">
        <v>311</v>
      </c>
      <c r="J62" s="57" t="s">
        <v>312</v>
      </c>
      <c r="K62" s="3" t="s">
        <v>84</v>
      </c>
    </row>
    <row r="63" spans="1:11">
      <c r="A63" s="44">
        <v>62</v>
      </c>
      <c r="B63" s="2" t="s">
        <v>441</v>
      </c>
      <c r="C63" s="3" t="s">
        <v>416</v>
      </c>
      <c r="D63" s="45" t="s">
        <v>140</v>
      </c>
      <c r="E63" s="46" t="s">
        <v>141</v>
      </c>
      <c r="F63" s="2" t="s">
        <v>186</v>
      </c>
      <c r="G63" s="25" t="s">
        <v>502</v>
      </c>
      <c r="H63" s="3" t="s">
        <v>583</v>
      </c>
      <c r="I63" s="4" t="s">
        <v>313</v>
      </c>
      <c r="J63" s="7" t="s">
        <v>314</v>
      </c>
      <c r="K63" s="3" t="s">
        <v>85</v>
      </c>
    </row>
    <row r="64" spans="1:11">
      <c r="A64" s="44">
        <v>63</v>
      </c>
      <c r="B64" s="2" t="s">
        <v>441</v>
      </c>
      <c r="C64" s="3" t="s">
        <v>417</v>
      </c>
      <c r="D64" s="45" t="s">
        <v>140</v>
      </c>
      <c r="E64" s="46" t="s">
        <v>442</v>
      </c>
      <c r="F64" s="2" t="s">
        <v>315</v>
      </c>
      <c r="G64" s="25" t="s">
        <v>503</v>
      </c>
      <c r="H64" s="3" t="s">
        <v>584</v>
      </c>
      <c r="I64" s="4" t="s">
        <v>316</v>
      </c>
      <c r="J64" s="7" t="s">
        <v>317</v>
      </c>
      <c r="K64" s="3" t="s">
        <v>86</v>
      </c>
    </row>
    <row r="65" spans="1:11">
      <c r="A65" s="44">
        <v>64</v>
      </c>
      <c r="B65" s="2" t="s">
        <v>439</v>
      </c>
      <c r="C65" s="3" t="s">
        <v>418</v>
      </c>
      <c r="D65" s="45" t="s">
        <v>140</v>
      </c>
      <c r="E65" s="46" t="s">
        <v>141</v>
      </c>
      <c r="F65" s="2" t="s">
        <v>318</v>
      </c>
      <c r="G65" s="25" t="s">
        <v>504</v>
      </c>
      <c r="H65" s="3" t="s">
        <v>585</v>
      </c>
      <c r="I65" s="4" t="s">
        <v>319</v>
      </c>
      <c r="J65" s="7" t="s">
        <v>320</v>
      </c>
      <c r="K65" s="3" t="s">
        <v>87</v>
      </c>
    </row>
    <row r="66" spans="1:11" ht="16" thickBot="1">
      <c r="A66" s="47">
        <v>65</v>
      </c>
      <c r="B66" s="48" t="s">
        <v>441</v>
      </c>
      <c r="C66" s="33" t="s">
        <v>419</v>
      </c>
      <c r="D66" s="49" t="s">
        <v>140</v>
      </c>
      <c r="E66" s="50" t="s">
        <v>141</v>
      </c>
      <c r="F66" s="48" t="s">
        <v>321</v>
      </c>
      <c r="G66" s="26" t="s">
        <v>322</v>
      </c>
      <c r="H66" s="33" t="s">
        <v>586</v>
      </c>
      <c r="I66" s="21" t="s">
        <v>323</v>
      </c>
      <c r="J66" s="56" t="s">
        <v>27</v>
      </c>
      <c r="K66" s="3" t="s">
        <v>88</v>
      </c>
    </row>
    <row r="67" spans="1:11">
      <c r="A67" s="51">
        <v>66</v>
      </c>
      <c r="B67" s="52" t="s">
        <v>441</v>
      </c>
      <c r="C67" s="34" t="s">
        <v>420</v>
      </c>
      <c r="D67" s="53" t="s">
        <v>140</v>
      </c>
      <c r="E67" s="54" t="s">
        <v>141</v>
      </c>
      <c r="F67" s="52" t="s">
        <v>324</v>
      </c>
      <c r="G67" s="27" t="s">
        <v>505</v>
      </c>
      <c r="H67" s="34" t="s">
        <v>587</v>
      </c>
      <c r="I67" s="55" t="s">
        <v>325</v>
      </c>
      <c r="J67" s="57" t="s">
        <v>28</v>
      </c>
      <c r="K67" s="3" t="s">
        <v>89</v>
      </c>
    </row>
    <row r="68" spans="1:11">
      <c r="A68" s="44">
        <v>67</v>
      </c>
      <c r="B68" s="2" t="s">
        <v>439</v>
      </c>
      <c r="C68" s="3" t="s">
        <v>421</v>
      </c>
      <c r="D68" s="45" t="s">
        <v>140</v>
      </c>
      <c r="E68" s="46" t="s">
        <v>141</v>
      </c>
      <c r="F68" s="2" t="s">
        <v>326</v>
      </c>
      <c r="G68" s="25" t="s">
        <v>506</v>
      </c>
      <c r="H68" s="3" t="s">
        <v>588</v>
      </c>
      <c r="I68" s="4" t="s">
        <v>327</v>
      </c>
      <c r="J68" s="7" t="s">
        <v>29</v>
      </c>
      <c r="K68" s="3" t="s">
        <v>90</v>
      </c>
    </row>
    <row r="69" spans="1:11">
      <c r="A69" s="44">
        <v>68</v>
      </c>
      <c r="B69" s="2" t="s">
        <v>439</v>
      </c>
      <c r="C69" s="3" t="s">
        <v>422</v>
      </c>
      <c r="D69" s="45" t="s">
        <v>140</v>
      </c>
      <c r="E69" s="46" t="s">
        <v>141</v>
      </c>
      <c r="F69" s="2" t="s">
        <v>328</v>
      </c>
      <c r="G69" s="25" t="s">
        <v>507</v>
      </c>
      <c r="H69" s="3" t="s">
        <v>589</v>
      </c>
      <c r="I69" s="4" t="s">
        <v>329</v>
      </c>
      <c r="J69" s="7" t="s">
        <v>330</v>
      </c>
      <c r="K69" s="3" t="s">
        <v>91</v>
      </c>
    </row>
    <row r="70" spans="1:11">
      <c r="A70" s="44">
        <v>69</v>
      </c>
      <c r="B70" s="2" t="s">
        <v>441</v>
      </c>
      <c r="C70" s="3" t="s">
        <v>423</v>
      </c>
      <c r="D70" s="45" t="s">
        <v>140</v>
      </c>
      <c r="E70" s="46" t="s">
        <v>141</v>
      </c>
      <c r="F70" s="2" t="s">
        <v>331</v>
      </c>
      <c r="G70" s="25" t="s">
        <v>508</v>
      </c>
      <c r="H70" s="3" t="s">
        <v>590</v>
      </c>
      <c r="I70" s="4" t="s">
        <v>332</v>
      </c>
      <c r="J70" s="7" t="s">
        <v>333</v>
      </c>
      <c r="K70" s="3" t="s">
        <v>92</v>
      </c>
    </row>
    <row r="71" spans="1:11" ht="16" thickBot="1">
      <c r="A71" s="47">
        <v>70</v>
      </c>
      <c r="B71" s="48" t="s">
        <v>441</v>
      </c>
      <c r="C71" s="33" t="s">
        <v>424</v>
      </c>
      <c r="D71" s="49" t="s">
        <v>140</v>
      </c>
      <c r="E71" s="50" t="s">
        <v>141</v>
      </c>
      <c r="F71" s="48" t="s">
        <v>334</v>
      </c>
      <c r="G71" s="26" t="s">
        <v>509</v>
      </c>
      <c r="H71" s="33" t="s">
        <v>591</v>
      </c>
      <c r="I71" s="21" t="s">
        <v>335</v>
      </c>
      <c r="J71" s="56" t="s">
        <v>336</v>
      </c>
      <c r="K71" s="19" t="s">
        <v>93</v>
      </c>
    </row>
    <row r="72" spans="1:11">
      <c r="A72" s="51">
        <v>71</v>
      </c>
      <c r="B72" s="52" t="s">
        <v>439</v>
      </c>
      <c r="C72" s="34" t="s">
        <v>425</v>
      </c>
      <c r="D72" s="53" t="s">
        <v>140</v>
      </c>
      <c r="E72" s="54" t="s">
        <v>141</v>
      </c>
      <c r="F72" s="52" t="s">
        <v>337</v>
      </c>
      <c r="G72" s="27" t="s">
        <v>510</v>
      </c>
      <c r="H72" s="34" t="s">
        <v>592</v>
      </c>
      <c r="I72" s="55" t="s">
        <v>338</v>
      </c>
      <c r="J72" s="57" t="s">
        <v>339</v>
      </c>
      <c r="K72" s="3" t="s">
        <v>94</v>
      </c>
    </row>
    <row r="73" spans="1:11">
      <c r="A73" s="44">
        <v>72</v>
      </c>
      <c r="B73" s="2" t="s">
        <v>441</v>
      </c>
      <c r="C73" s="3" t="s">
        <v>426</v>
      </c>
      <c r="D73" s="45" t="s">
        <v>140</v>
      </c>
      <c r="E73" s="46" t="s">
        <v>141</v>
      </c>
      <c r="F73" s="2" t="s">
        <v>237</v>
      </c>
      <c r="G73" s="25" t="s">
        <v>511</v>
      </c>
      <c r="H73" s="3" t="s">
        <v>593</v>
      </c>
      <c r="I73" s="4" t="s">
        <v>340</v>
      </c>
      <c r="J73" s="7" t="s">
        <v>341</v>
      </c>
      <c r="K73" s="3" t="s">
        <v>95</v>
      </c>
    </row>
    <row r="74" spans="1:11">
      <c r="A74" s="44">
        <v>73</v>
      </c>
      <c r="B74" s="2" t="s">
        <v>441</v>
      </c>
      <c r="C74" s="3" t="s">
        <v>427</v>
      </c>
      <c r="D74" s="45" t="s">
        <v>140</v>
      </c>
      <c r="E74" s="46" t="s">
        <v>141</v>
      </c>
      <c r="F74" s="2" t="s">
        <v>342</v>
      </c>
      <c r="G74" s="25" t="s">
        <v>512</v>
      </c>
      <c r="H74" s="3" t="s">
        <v>594</v>
      </c>
      <c r="I74" s="4" t="s">
        <v>343</v>
      </c>
      <c r="J74" s="7" t="s">
        <v>344</v>
      </c>
      <c r="K74" s="3" t="s">
        <v>96</v>
      </c>
    </row>
    <row r="75" spans="1:11">
      <c r="A75" s="44">
        <v>74</v>
      </c>
      <c r="B75" s="2" t="s">
        <v>439</v>
      </c>
      <c r="C75" s="3" t="s">
        <v>428</v>
      </c>
      <c r="D75" s="45" t="s">
        <v>140</v>
      </c>
      <c r="E75" s="46" t="s">
        <v>141</v>
      </c>
      <c r="F75" s="2" t="s">
        <v>345</v>
      </c>
      <c r="G75" s="25" t="s">
        <v>513</v>
      </c>
      <c r="H75" s="3" t="s">
        <v>595</v>
      </c>
      <c r="I75" s="4" t="s">
        <v>346</v>
      </c>
      <c r="J75" s="7" t="s">
        <v>347</v>
      </c>
      <c r="K75" s="3" t="s">
        <v>97</v>
      </c>
    </row>
    <row r="76" spans="1:11" ht="16" thickBot="1">
      <c r="A76" s="58">
        <v>75</v>
      </c>
      <c r="B76" s="59" t="s">
        <v>439</v>
      </c>
      <c r="C76" s="35" t="s">
        <v>596</v>
      </c>
      <c r="D76" s="49" t="s">
        <v>140</v>
      </c>
      <c r="E76" s="50" t="s">
        <v>141</v>
      </c>
      <c r="F76" s="48" t="s">
        <v>597</v>
      </c>
      <c r="G76" s="26" t="s">
        <v>598</v>
      </c>
      <c r="H76" s="33" t="s">
        <v>599</v>
      </c>
      <c r="I76" s="60" t="s">
        <v>600</v>
      </c>
      <c r="J76" s="61" t="s">
        <v>601</v>
      </c>
      <c r="K76" s="3" t="s">
        <v>602</v>
      </c>
    </row>
    <row r="77" spans="1:11">
      <c r="A77" s="51">
        <v>76</v>
      </c>
      <c r="B77" s="52" t="s">
        <v>439</v>
      </c>
      <c r="C77" s="34" t="s">
        <v>429</v>
      </c>
      <c r="D77" s="53" t="s">
        <v>140</v>
      </c>
      <c r="E77" s="54" t="s">
        <v>141</v>
      </c>
      <c r="F77" s="52" t="s">
        <v>348</v>
      </c>
      <c r="G77" s="27" t="s">
        <v>514</v>
      </c>
      <c r="H77" s="34" t="s">
        <v>603</v>
      </c>
      <c r="I77" s="55" t="s">
        <v>349</v>
      </c>
      <c r="J77" s="55" t="s">
        <v>350</v>
      </c>
      <c r="K77" s="3" t="s">
        <v>359</v>
      </c>
    </row>
    <row r="78" spans="1:11">
      <c r="A78" s="44"/>
      <c r="B78" s="2" t="s">
        <v>443</v>
      </c>
      <c r="C78" s="3" t="s">
        <v>443</v>
      </c>
      <c r="D78" s="45" t="s">
        <v>443</v>
      </c>
      <c r="E78" s="46" t="s">
        <v>443</v>
      </c>
      <c r="F78" s="2" t="s">
        <v>443</v>
      </c>
      <c r="G78" s="25" t="s">
        <v>443</v>
      </c>
      <c r="H78" s="3" t="s">
        <v>443</v>
      </c>
      <c r="I78" s="4" t="s">
        <v>443</v>
      </c>
      <c r="J78" s="4" t="s">
        <v>443</v>
      </c>
      <c r="K78" s="3" t="s">
        <v>443</v>
      </c>
    </row>
    <row r="79" spans="1:11">
      <c r="A79" s="44"/>
      <c r="B79" s="2" t="s">
        <v>443</v>
      </c>
      <c r="C79" s="3" t="s">
        <v>443</v>
      </c>
      <c r="D79" s="45" t="s">
        <v>443</v>
      </c>
      <c r="E79" s="46" t="s">
        <v>443</v>
      </c>
      <c r="F79" s="2" t="s">
        <v>443</v>
      </c>
      <c r="G79" s="2" t="s">
        <v>443</v>
      </c>
      <c r="H79" s="3" t="s">
        <v>443</v>
      </c>
      <c r="I79" s="4" t="s">
        <v>443</v>
      </c>
      <c r="J79" s="4" t="s">
        <v>443</v>
      </c>
      <c r="K79" s="20" t="s">
        <v>443</v>
      </c>
    </row>
    <row r="80" spans="1:11">
      <c r="A80" s="44"/>
      <c r="B80" s="2" t="s">
        <v>443</v>
      </c>
      <c r="C80" s="3" t="s">
        <v>443</v>
      </c>
      <c r="D80" s="45" t="s">
        <v>443</v>
      </c>
      <c r="E80" s="46" t="s">
        <v>443</v>
      </c>
      <c r="F80" s="2" t="s">
        <v>443</v>
      </c>
      <c r="G80" s="2" t="s">
        <v>443</v>
      </c>
      <c r="H80" s="3" t="s">
        <v>443</v>
      </c>
      <c r="I80" s="4" t="s">
        <v>443</v>
      </c>
      <c r="J80" s="4" t="s">
        <v>443</v>
      </c>
      <c r="K80" s="20" t="s">
        <v>443</v>
      </c>
    </row>
    <row r="81" spans="1:11" ht="16" thickBot="1">
      <c r="A81" s="47"/>
      <c r="B81" s="48" t="s">
        <v>443</v>
      </c>
      <c r="C81" s="33" t="s">
        <v>443</v>
      </c>
      <c r="D81" s="49" t="s">
        <v>443</v>
      </c>
      <c r="E81" s="50" t="s">
        <v>443</v>
      </c>
      <c r="F81" s="48" t="s">
        <v>443</v>
      </c>
      <c r="G81" s="29" t="s">
        <v>443</v>
      </c>
      <c r="H81" s="33" t="s">
        <v>443</v>
      </c>
      <c r="I81" s="21" t="s">
        <v>443</v>
      </c>
      <c r="J81" s="21" t="s">
        <v>443</v>
      </c>
      <c r="K81" s="21" t="s">
        <v>443</v>
      </c>
    </row>
  </sheetData>
  <sheetProtection algorithmName="SHA-512" hashValue="C4aNssmfSYOkgrBgRewL9AXe9rxNNHATGdJIb7gjqRDLMQuDEap1IkQ4x7r2eOMM1CJHipOJaPjiQuTzKuWXHw==" saltValue="kGen4iLZToTfRNfHL0jxrg==" spinCount="100000" sheet="1" objects="1" scenarios="1" selectLockedCells="1" selectUnlockedCells="1"/>
  <phoneticPr fontId="1"/>
  <conditionalFormatting sqref="C2:C55 C61:C75 C77:C81 G81 G1:H1 C57:C59">
    <cfRule type="containsText" dxfId="19" priority="31" operator="containsText" text="該当校なし">
      <formula>NOT(ISERROR(SEARCH("該当校なし",C1)))</formula>
    </cfRule>
  </conditionalFormatting>
  <conditionalFormatting sqref="E2:E55 E61:E81 E57:E59">
    <cfRule type="containsText" dxfId="18" priority="30" operator="containsText" text="該当校なし">
      <formula>NOT(ISERROR(SEARCH("該当校なし",E2)))</formula>
    </cfRule>
  </conditionalFormatting>
  <conditionalFormatting sqref="J1:K1">
    <cfRule type="containsText" dxfId="17" priority="25" operator="containsText" text="該当校なし">
      <formula>NOT(ISERROR(SEARCH("該当校なし",J1)))</formula>
    </cfRule>
  </conditionalFormatting>
  <conditionalFormatting sqref="J79:K81 J2:J55 J61:J75 J77:J78 J57:J59">
    <cfRule type="containsText" dxfId="16" priority="28" operator="containsText" text="該当校なし">
      <formula>NOT(ISERROR(SEARCH("該当校なし",J2)))</formula>
    </cfRule>
  </conditionalFormatting>
  <conditionalFormatting sqref="E1">
    <cfRule type="containsText" dxfId="15" priority="27" operator="containsText" text="該当校なし">
      <formula>NOT(ISERROR(SEARCH("該当校なし",E1)))</formula>
    </cfRule>
  </conditionalFormatting>
  <conditionalFormatting sqref="G2:G43 G45:G55 G57:G59 G61:G78">
    <cfRule type="containsText" dxfId="14" priority="24" operator="containsText" text="該当校なし">
      <formula>NOT(ISERROR(SEARCH("該当校なし",G2)))</formula>
    </cfRule>
  </conditionalFormatting>
  <conditionalFormatting sqref="C76">
    <cfRule type="containsText" dxfId="13" priority="20" operator="containsText" text="該当校なし">
      <formula>NOT(ISERROR(SEARCH("該当校なし",C76)))</formula>
    </cfRule>
  </conditionalFormatting>
  <conditionalFormatting sqref="J76">
    <cfRule type="containsText" dxfId="12" priority="19" operator="containsText" text="該当校なし">
      <formula>NOT(ISERROR(SEARCH("該当校なし",J76)))</formula>
    </cfRule>
  </conditionalFormatting>
  <conditionalFormatting sqref="H81">
    <cfRule type="containsText" dxfId="11" priority="12" operator="containsText" text="該当校なし">
      <formula>NOT(ISERROR(SEARCH("該当校なし",H81)))</formula>
    </cfRule>
  </conditionalFormatting>
  <conditionalFormatting sqref="H2:H55 H57:H59 H61:H80">
    <cfRule type="containsText" dxfId="10" priority="11" operator="containsText" text="該当校なし">
      <formula>NOT(ISERROR(SEARCH("該当校なし",H2)))</formula>
    </cfRule>
  </conditionalFormatting>
  <conditionalFormatting sqref="C56">
    <cfRule type="containsText" dxfId="9" priority="10" operator="containsText" text="該当校なし">
      <formula>NOT(ISERROR(SEARCH("該当校なし",C56)))</formula>
    </cfRule>
  </conditionalFormatting>
  <conditionalFormatting sqref="E56">
    <cfRule type="containsText" dxfId="8" priority="9" operator="containsText" text="該当校なし">
      <formula>NOT(ISERROR(SEARCH("該当校なし",E56)))</formula>
    </cfRule>
  </conditionalFormatting>
  <conditionalFormatting sqref="J56">
    <cfRule type="containsText" dxfId="7" priority="8" operator="containsText" text="該当校なし">
      <formula>NOT(ISERROR(SEARCH("該当校なし",J56)))</formula>
    </cfRule>
  </conditionalFormatting>
  <conditionalFormatting sqref="G56">
    <cfRule type="containsText" dxfId="6" priority="7" operator="containsText" text="該当校なし">
      <formula>NOT(ISERROR(SEARCH("該当校なし",G56)))</formula>
    </cfRule>
  </conditionalFormatting>
  <conditionalFormatting sqref="H56">
    <cfRule type="containsText" dxfId="5" priority="6" operator="containsText" text="該当校なし">
      <formula>NOT(ISERROR(SEARCH("該当校なし",H56)))</formula>
    </cfRule>
  </conditionalFormatting>
  <conditionalFormatting sqref="G60">
    <cfRule type="containsText" dxfId="4" priority="5" operator="containsText" text="該当校なし">
      <formula>NOT(ISERROR(SEARCH("該当校なし",G60)))</formula>
    </cfRule>
  </conditionalFormatting>
  <conditionalFormatting sqref="C60">
    <cfRule type="containsText" dxfId="3" priority="4" operator="containsText" text="該当校なし">
      <formula>NOT(ISERROR(SEARCH("該当校なし",C60)))</formula>
    </cfRule>
  </conditionalFormatting>
  <conditionalFormatting sqref="E60">
    <cfRule type="containsText" dxfId="2" priority="3" operator="containsText" text="該当校なし">
      <formula>NOT(ISERROR(SEARCH("該当校なし",E60)))</formula>
    </cfRule>
  </conditionalFormatting>
  <conditionalFormatting sqref="J60">
    <cfRule type="containsText" dxfId="1" priority="2" operator="containsText" text="該当校なし">
      <formula>NOT(ISERROR(SEARCH("該当校なし",J60)))</formula>
    </cfRule>
  </conditionalFormatting>
  <conditionalFormatting sqref="H60">
    <cfRule type="containsText" dxfId="0" priority="1" operator="containsText" text="該当校なし">
      <formula>NOT(ISERROR(SEARCH("該当校なし",H60)))</formula>
    </cfRule>
  </conditionalFormatting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学校情報</vt:lpstr>
      <vt:lpstr>印刷用①</vt:lpstr>
      <vt:lpstr>印刷用②</vt:lpstr>
      <vt:lpstr>印刷用③</vt:lpstr>
      <vt:lpstr>学校情報data</vt:lpstr>
      <vt:lpstr>文言</vt:lpstr>
      <vt:lpstr>加盟校一覧</vt:lpstr>
      <vt:lpstr>印刷用①!Print_Area</vt:lpstr>
    </vt:vector>
  </TitlesOfParts>
  <Manager>佐々木　隆太</Manager>
  <Company>大成高等学校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加盟登録申請書</dc:title>
  <dc:subject/>
  <dc:creator>佐々木　隆太</dc:creator>
  <cp:keywords/>
  <dc:description/>
  <cp:lastModifiedBy>Microsoft Office User</cp:lastModifiedBy>
  <cp:lastPrinted>2018-02-04T01:55:12Z</cp:lastPrinted>
  <dcterms:created xsi:type="dcterms:W3CDTF">2016-08-23T01:06:08Z</dcterms:created>
  <dcterms:modified xsi:type="dcterms:W3CDTF">2023-03-25T11:01:33Z</dcterms:modified>
  <cp:category>弓道</cp:category>
</cp:coreProperties>
</file>