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showInkAnnotation="0" codeName="ThisWorkbook" autoCompressPictures="0"/>
  <mc:AlternateContent xmlns:mc="http://schemas.openxmlformats.org/markup-compatibility/2006">
    <mc:Choice Requires="x15">
      <x15ac:absPath xmlns:x15ac="http://schemas.microsoft.com/office/spreadsheetml/2010/11/ac" url="/Users/ryuta/Downloads/"/>
    </mc:Choice>
  </mc:AlternateContent>
  <xr:revisionPtr revIDLastSave="0" documentId="8_{1165BAEC-2854-C04D-834C-D5A3B781213D}" xr6:coauthVersionLast="47" xr6:coauthVersionMax="47" xr10:uidLastSave="{00000000-0000-0000-0000-000000000000}"/>
  <bookViews>
    <workbookView xWindow="0" yWindow="760" windowWidth="30240" windowHeight="17940" tabRatio="500" activeTab="1" xr2:uid="{00000000-000D-0000-FFFF-FFFF00000000}"/>
  </bookViews>
  <sheets>
    <sheet name="大学一覧" sheetId="5" state="hidden" r:id="rId1"/>
    <sheet name="大学" sheetId="1" r:id="rId2"/>
    <sheet name="協賛data" sheetId="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O4" i="7" l="1"/>
  <c r="P4" i="7"/>
  <c r="Q4" i="7"/>
  <c r="N4" i="7"/>
  <c r="F47" i="1"/>
  <c r="E45" i="1"/>
  <c r="B19" i="1"/>
  <c r="F9" i="1" l="1"/>
  <c r="H19" i="1"/>
  <c r="F35" i="1" s="1"/>
  <c r="C19" i="1"/>
  <c r="D19" i="1"/>
  <c r="F27" i="1" s="1"/>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E5" i="7"/>
  <c r="A21" i="1"/>
  <c r="N16" i="5"/>
  <c r="N17" i="5"/>
  <c r="N18" i="5"/>
  <c r="N19" i="5"/>
  <c r="N20" i="5"/>
  <c r="N21" i="5"/>
  <c r="N22" i="5"/>
  <c r="N23" i="5"/>
  <c r="N24" i="5"/>
  <c r="N25" i="5"/>
  <c r="N26" i="5"/>
  <c r="N27" i="5"/>
  <c r="N28" i="5"/>
  <c r="N29" i="5"/>
  <c r="N30" i="5"/>
  <c r="N31" i="5"/>
  <c r="N32" i="5"/>
  <c r="N15" i="5"/>
  <c r="E8" i="1"/>
  <c r="E11" i="1"/>
  <c r="A3" i="5"/>
  <c r="A4" i="7"/>
  <c r="L4" i="7" l="1"/>
  <c r="C4" i="7"/>
  <c r="E14" i="1"/>
  <c r="G19" i="1" l="1"/>
  <c r="F33" i="1" s="1"/>
  <c r="I19" i="1"/>
  <c r="F19" i="1"/>
  <c r="F31" i="1" s="1"/>
  <c r="E19" i="1"/>
  <c r="E4" i="7" s="1"/>
  <c r="F37" i="1" l="1"/>
  <c r="K4" i="7"/>
  <c r="F4" i="7"/>
  <c r="D4" i="7"/>
  <c r="G4" i="7"/>
  <c r="B4" i="7"/>
  <c r="H4" i="7"/>
  <c r="J4" i="7" l="1"/>
</calcChain>
</file>

<file path=xl/sharedStrings.xml><?xml version="1.0" encoding="utf-8"?>
<sst xmlns="http://schemas.openxmlformats.org/spreadsheetml/2006/main" count="2122" uniqueCount="1453">
  <si>
    <t>郵便番号</t>
    <rPh sb="0" eb="4">
      <t>ユウビンバンゴウ</t>
    </rPh>
    <phoneticPr fontId="5"/>
  </si>
  <si>
    <t>住所</t>
    <rPh sb="0" eb="2">
      <t>ジュウショ</t>
    </rPh>
    <phoneticPr fontId="5"/>
  </si>
  <si>
    <t>TEL</t>
    <phoneticPr fontId="1"/>
  </si>
  <si>
    <t>FAX</t>
    <phoneticPr fontId="1"/>
  </si>
  <si>
    <t>法政大学</t>
  </si>
  <si>
    <t>訂正がある場合→</t>
    <rPh sb="0" eb="2">
      <t>テイセイ</t>
    </rPh>
    <rPh sb="5" eb="7">
      <t>バアイ</t>
    </rPh>
    <phoneticPr fontId="1"/>
  </si>
  <si>
    <t>メール</t>
    <phoneticPr fontId="1"/>
  </si>
  <si>
    <t>-</t>
    <phoneticPr fontId="1"/>
  </si>
  <si>
    <t>194-8610</t>
  </si>
  <si>
    <t>194-0294</t>
  </si>
  <si>
    <t>学校名</t>
  </si>
  <si>
    <t>郵便番号</t>
  </si>
  <si>
    <t>住所</t>
  </si>
  <si>
    <t>TEL</t>
  </si>
  <si>
    <t>FAX</t>
  </si>
  <si>
    <t>学校番号</t>
    <rPh sb="0" eb="4">
      <t>ガッコウバンゴウ</t>
    </rPh>
    <phoneticPr fontId="2"/>
  </si>
  <si>
    <t>国立</t>
  </si>
  <si>
    <t>私立</t>
  </si>
  <si>
    <t>町田市玉川学園6-1-1</t>
  </si>
  <si>
    <t>町田市常盤町3758</t>
  </si>
  <si>
    <t>名称</t>
    <rPh sb="0" eb="2">
      <t xml:space="preserve">メイショウ </t>
    </rPh>
    <phoneticPr fontId="1"/>
  </si>
  <si>
    <t>北海道</t>
    <rPh sb="0" eb="3">
      <t xml:space="preserve">ホッカイドウ </t>
    </rPh>
    <phoneticPr fontId="1"/>
  </si>
  <si>
    <t>青森県</t>
  </si>
  <si>
    <t>岩手県</t>
  </si>
  <si>
    <t>石川県</t>
  </si>
  <si>
    <t>兵庫県</t>
  </si>
  <si>
    <t>熊本県</t>
  </si>
  <si>
    <t>都道府県</t>
    <rPh sb="0" eb="4">
      <t xml:space="preserve">トドウフケン </t>
    </rPh>
    <phoneticPr fontId="2"/>
  </si>
  <si>
    <t>都道府県</t>
    <rPh sb="0" eb="4">
      <t xml:space="preserve">トドウフケン </t>
    </rPh>
    <phoneticPr fontId="1"/>
  </si>
  <si>
    <t>広告掲載申込票</t>
    <rPh sb="0" eb="2">
      <t xml:space="preserve">コウコク </t>
    </rPh>
    <rPh sb="2" eb="7">
      <t xml:space="preserve">ケイサイモウシコミヒョウ </t>
    </rPh>
    <phoneticPr fontId="1"/>
  </si>
  <si>
    <t xml:space="preserve">この度は、全国高等学校弓道選抜大会へのご協賛をお願いしたところ快くご賛同いただき、誠にありがとうございました。 </t>
    <phoneticPr fontId="1"/>
  </si>
  <si>
    <t>協賛金について</t>
    <rPh sb="0" eb="2">
      <t xml:space="preserve">キョウサン </t>
    </rPh>
    <rPh sb="2" eb="3">
      <t xml:space="preserve">キン </t>
    </rPh>
    <phoneticPr fontId="1"/>
  </si>
  <si>
    <t>１行（一口）</t>
  </si>
  <si>
    <t>２行（二口）</t>
    <rPh sb="3" eb="4">
      <t>2️⃣</t>
    </rPh>
    <phoneticPr fontId="1"/>
  </si>
  <si>
    <t>裏表紙</t>
    <rPh sb="0" eb="3">
      <t xml:space="preserve">ウラヒョウシ </t>
    </rPh>
    <phoneticPr fontId="1"/>
  </si>
  <si>
    <t>裏表紙裏</t>
    <rPh sb="0" eb="1">
      <t xml:space="preserve">ウラヒョウシ </t>
    </rPh>
    <rPh sb="3" eb="4">
      <t xml:space="preserve">ウラ </t>
    </rPh>
    <phoneticPr fontId="1"/>
  </si>
  <si>
    <t>中1/1ページ</t>
    <rPh sb="0" eb="1">
      <t xml:space="preserve">ナカ </t>
    </rPh>
    <phoneticPr fontId="1"/>
  </si>
  <si>
    <t>中1/2ページ</t>
    <rPh sb="0" eb="1">
      <t xml:space="preserve">ナカ </t>
    </rPh>
    <phoneticPr fontId="1"/>
  </si>
  <si>
    <t>中1/4ページ</t>
    <rPh sb="0" eb="1">
      <t xml:space="preserve">ナカ </t>
    </rPh>
    <phoneticPr fontId="1"/>
  </si>
  <si>
    <t>広告について</t>
    <rPh sb="0" eb="2">
      <t xml:space="preserve">コウコク </t>
    </rPh>
    <phoneticPr fontId="1"/>
  </si>
  <si>
    <t>申し込まない</t>
    <rPh sb="0" eb="1">
      <t xml:space="preserve">モウシコマナイ </t>
    </rPh>
    <phoneticPr fontId="1"/>
  </si>
  <si>
    <t>合計</t>
    <rPh sb="0" eb="2">
      <t xml:space="preserve">ゴウケイ </t>
    </rPh>
    <phoneticPr fontId="1"/>
  </si>
  <si>
    <t>ご住所：</t>
    <phoneticPr fontId="1"/>
  </si>
  <si>
    <t>電話番号：</t>
    <rPh sb="0" eb="4">
      <t xml:space="preserve">デンワバンゴウ </t>
    </rPh>
    <phoneticPr fontId="1"/>
  </si>
  <si>
    <t>FAX番号：</t>
    <rPh sb="3" eb="5">
      <t xml:space="preserve">バンゴウ </t>
    </rPh>
    <phoneticPr fontId="1"/>
  </si>
  <si>
    <t>メールアドレス：</t>
    <phoneticPr fontId="1"/>
  </si>
  <si>
    <t>2行（二口）の掲載も無料ですが、お申し込みいただけませんか？</t>
    <rPh sb="3" eb="5">
      <t xml:space="preserve">フタクチ </t>
    </rPh>
    <rPh sb="7" eb="9">
      <t xml:space="preserve">ケイサイ </t>
    </rPh>
    <rPh sb="10" eb="12">
      <t xml:space="preserve">ムリョウ </t>
    </rPh>
    <phoneticPr fontId="1"/>
  </si>
  <si>
    <t>協賛弓具店一覧への掲載が無料になりますが、お申し込みいただけませんか？</t>
    <rPh sb="0" eb="2">
      <t xml:space="preserve">キョウサン </t>
    </rPh>
    <rPh sb="2" eb="4">
      <t xml:space="preserve">キュウグテン </t>
    </rPh>
    <rPh sb="4" eb="5">
      <t xml:space="preserve">ミセ </t>
    </rPh>
    <rPh sb="5" eb="7">
      <t xml:space="preserve">イチラン </t>
    </rPh>
    <rPh sb="9" eb="11">
      <t xml:space="preserve">ケイサイ </t>
    </rPh>
    <rPh sb="12" eb="14">
      <t xml:space="preserve">ムリョウ </t>
    </rPh>
    <rPh sb="20" eb="21">
      <t xml:space="preserve">モウシコミマセンカ </t>
    </rPh>
    <phoneticPr fontId="1"/>
  </si>
  <si>
    <t>設置</t>
    <rPh sb="0" eb="2">
      <t xml:space="preserve">セッチ </t>
    </rPh>
    <phoneticPr fontId="1"/>
  </si>
  <si>
    <t>設置</t>
    <rPh sb="0" eb="2">
      <t xml:space="preserve">セッチ </t>
    </rPh>
    <phoneticPr fontId="5"/>
  </si>
  <si>
    <t>旭川医科大学</t>
  </si>
  <si>
    <t>室蘭工業大学</t>
  </si>
  <si>
    <t>小樽商科大学</t>
  </si>
  <si>
    <t>帯広畜産大学</t>
  </si>
  <si>
    <t>北海道教育大学旭川校</t>
  </si>
  <si>
    <t>北海道教育大学釧路校</t>
  </si>
  <si>
    <t>北海道教育大学札幌校</t>
  </si>
  <si>
    <t>北海道教育大学函館校</t>
  </si>
  <si>
    <t>北海道大学</t>
  </si>
  <si>
    <t>北見工業大学</t>
  </si>
  <si>
    <t>公立</t>
  </si>
  <si>
    <t>公立千歳科学技術大学</t>
    <rPh sb="0" eb="2">
      <t xml:space="preserve">コウリツ </t>
    </rPh>
    <phoneticPr fontId="1"/>
  </si>
  <si>
    <t>釧路公立大学</t>
  </si>
  <si>
    <t>札幌医科大学</t>
  </si>
  <si>
    <t>札幌学院大学</t>
  </si>
  <si>
    <t>札幌大学</t>
  </si>
  <si>
    <t>東京農業大学北海道オホーツクキャンパス</t>
  </si>
  <si>
    <t>藤女子大学</t>
  </si>
  <si>
    <t>北海学園大学</t>
  </si>
  <si>
    <t>北海道医療大学</t>
  </si>
  <si>
    <t>北海道科学大学</t>
  </si>
  <si>
    <t>北海道文教大学</t>
  </si>
  <si>
    <t>北星学園大学</t>
  </si>
  <si>
    <t>酪農学園大学</t>
  </si>
  <si>
    <t>弘前大学</t>
  </si>
  <si>
    <t>八戸学院大学</t>
  </si>
  <si>
    <t>八戸工業大学</t>
  </si>
  <si>
    <t>青森県</t>
    <rPh sb="0" eb="1">
      <t xml:space="preserve">アオモリケン </t>
    </rPh>
    <phoneticPr fontId="1"/>
  </si>
  <si>
    <t>北里大学 十和田キャンパス</t>
    <rPh sb="5" eb="8">
      <t xml:space="preserve">トワダキャンパス </t>
    </rPh>
    <phoneticPr fontId="1"/>
  </si>
  <si>
    <t>岩手大学</t>
  </si>
  <si>
    <t>岩手県立大学</t>
  </si>
  <si>
    <t>岩手医科大学</t>
  </si>
  <si>
    <t>宮城県</t>
  </si>
  <si>
    <t>宮城教育大学</t>
  </si>
  <si>
    <t>東北大学</t>
  </si>
  <si>
    <t>宮城学院女子大学</t>
  </si>
  <si>
    <t>石巻専修大学</t>
  </si>
  <si>
    <t>東北学院大学</t>
  </si>
  <si>
    <t>東北工業大学</t>
  </si>
  <si>
    <t>東北生活文化大学</t>
  </si>
  <si>
    <t>東北福祉大学</t>
  </si>
  <si>
    <t>秋田県</t>
  </si>
  <si>
    <t>秋田大学</t>
  </si>
  <si>
    <t>秋田県立大学</t>
  </si>
  <si>
    <t>山形県</t>
  </si>
  <si>
    <t>山形大学</t>
  </si>
  <si>
    <t>福島県</t>
  </si>
  <si>
    <t>福島大学</t>
  </si>
  <si>
    <t>医療創生大学</t>
  </si>
  <si>
    <t>東日本国際大学</t>
  </si>
  <si>
    <t>日本大学工学部</t>
  </si>
  <si>
    <t>茨城県</t>
  </si>
  <si>
    <t>茨城大学</t>
  </si>
  <si>
    <t>筑波大学</t>
  </si>
  <si>
    <t>流通経済大学</t>
  </si>
  <si>
    <t>栃木県</t>
  </si>
  <si>
    <t>宇都宮大学</t>
  </si>
  <si>
    <t>国際医療福祉大学</t>
  </si>
  <si>
    <t>足利大学</t>
  </si>
  <si>
    <t>帝京大学　宇都宮キャンパス</t>
  </si>
  <si>
    <t>白鴎大学</t>
  </si>
  <si>
    <t>群馬県</t>
  </si>
  <si>
    <t>群馬大学</t>
  </si>
  <si>
    <t>高崎経済大学</t>
  </si>
  <si>
    <t>埼玉県</t>
  </si>
  <si>
    <t>埼玉大学</t>
  </si>
  <si>
    <t>埼玉工業大学</t>
  </si>
  <si>
    <t>駿河台大学</t>
  </si>
  <si>
    <t>女子栄養大学</t>
  </si>
  <si>
    <t>城西大学</t>
  </si>
  <si>
    <t>東洋大学 川越キャンパス</t>
  </si>
  <si>
    <t>日本工業大学</t>
  </si>
  <si>
    <t>文教大学 越谷キャンパス</t>
  </si>
  <si>
    <t>獨協大学</t>
  </si>
  <si>
    <t>千葉県</t>
  </si>
  <si>
    <t>千葉大学</t>
  </si>
  <si>
    <t>国際武道大学</t>
  </si>
  <si>
    <t>淑徳大学</t>
  </si>
  <si>
    <t>神田外語大学</t>
  </si>
  <si>
    <t>千葉工業大学</t>
  </si>
  <si>
    <t>千葉商科大学</t>
  </si>
  <si>
    <t>中央学院大学</t>
  </si>
  <si>
    <t>東邦大学 習志野キャンパス</t>
  </si>
  <si>
    <t>日本大学工科</t>
  </si>
  <si>
    <t>日本大学薬学部</t>
  </si>
  <si>
    <t>麗澤大学</t>
  </si>
  <si>
    <t>東京都</t>
  </si>
  <si>
    <t>お茶の水女子大学</t>
  </si>
  <si>
    <t>一橋大学</t>
  </si>
  <si>
    <t>電気通信大学</t>
  </si>
  <si>
    <t>東京医科歯科大学</t>
  </si>
  <si>
    <t>東京海洋大学</t>
  </si>
  <si>
    <t>東京外国語大学</t>
  </si>
  <si>
    <t>東京学芸大学</t>
  </si>
  <si>
    <t>東京工業大学</t>
  </si>
  <si>
    <t>東京大学</t>
  </si>
  <si>
    <t>東京農工大学</t>
  </si>
  <si>
    <t>東京都立大学</t>
  </si>
  <si>
    <t>亜細亜大学</t>
  </si>
  <si>
    <t>学習院女子大学</t>
  </si>
  <si>
    <t>学習院大学</t>
  </si>
  <si>
    <t>玉川大学</t>
  </si>
  <si>
    <t>駒澤大学</t>
  </si>
  <si>
    <t>慶應義塾大学</t>
  </si>
  <si>
    <t>工学院大学</t>
  </si>
  <si>
    <t>高千穂大学</t>
  </si>
  <si>
    <t>国士舘大学</t>
  </si>
  <si>
    <t>桜美林大学</t>
  </si>
  <si>
    <t>芝浦工業大学</t>
  </si>
  <si>
    <t>上智大学</t>
  </si>
  <si>
    <t>成城大学</t>
  </si>
  <si>
    <t>成蹊大学</t>
  </si>
  <si>
    <t>青山学院大学</t>
  </si>
  <si>
    <t>専修大学</t>
  </si>
  <si>
    <t>創価大学</t>
  </si>
  <si>
    <t>早稲田大学</t>
  </si>
  <si>
    <t>大正大学</t>
  </si>
  <si>
    <t>大東文化大学</t>
  </si>
  <si>
    <t>中央大学</t>
  </si>
  <si>
    <t>帝京大学</t>
  </si>
  <si>
    <t>東京経済大学</t>
  </si>
  <si>
    <t>東京工科大学</t>
  </si>
  <si>
    <t>東京都市大学</t>
  </si>
  <si>
    <t>東京農業大学</t>
  </si>
  <si>
    <t>東京薬科大学</t>
  </si>
  <si>
    <t>東京理科大学</t>
  </si>
  <si>
    <t>東洋大学</t>
  </si>
  <si>
    <t>二松學舍大学</t>
  </si>
  <si>
    <t>日本女子体育大学</t>
  </si>
  <si>
    <t>日本女子大学</t>
  </si>
  <si>
    <t>日本体育大学</t>
  </si>
  <si>
    <t>日本大学</t>
  </si>
  <si>
    <t>日本文化大学</t>
  </si>
  <si>
    <t>武蔵大学</t>
  </si>
  <si>
    <t>明治学院大学</t>
  </si>
  <si>
    <t>明治大学</t>
  </si>
  <si>
    <t>明星大学</t>
  </si>
  <si>
    <t>立教大学</t>
  </si>
  <si>
    <t>立正大学</t>
  </si>
  <si>
    <t>國學院大學</t>
  </si>
  <si>
    <t>神奈川県</t>
  </si>
  <si>
    <t>横浜国立大学</t>
  </si>
  <si>
    <t>横浜市立大学</t>
  </si>
  <si>
    <t>鎌倉女子大学</t>
  </si>
  <si>
    <t>関東学院大学</t>
  </si>
  <si>
    <t>神奈川大学</t>
  </si>
  <si>
    <t>東海大学</t>
  </si>
  <si>
    <t>東京農業大学厚木キャンパス</t>
  </si>
  <si>
    <t>日本大学生物資源科学部</t>
  </si>
  <si>
    <t>麻布大学</t>
  </si>
  <si>
    <t>省庁大学校</t>
  </si>
  <si>
    <t>防衛大学校</t>
  </si>
  <si>
    <t>新潟県</t>
  </si>
  <si>
    <t>上越教育大学</t>
  </si>
  <si>
    <t>新潟大学</t>
  </si>
  <si>
    <t>長岡技術科学大学</t>
  </si>
  <si>
    <t>新潟食料農業大学</t>
  </si>
  <si>
    <t>富山県</t>
  </si>
  <si>
    <t>富山大学</t>
  </si>
  <si>
    <t>富山県</t>
    <rPh sb="2" eb="3">
      <t xml:space="preserve">ケン </t>
    </rPh>
    <phoneticPr fontId="1"/>
  </si>
  <si>
    <t>富山大学医学部薬学部</t>
  </si>
  <si>
    <t>富山県立大学</t>
  </si>
  <si>
    <t>金沢大学</t>
  </si>
  <si>
    <t>金沢学院大学</t>
  </si>
  <si>
    <t>金沢工業大学</t>
  </si>
  <si>
    <t>金沢星稜大学</t>
  </si>
  <si>
    <t>福井県</t>
  </si>
  <si>
    <t>福井大学</t>
  </si>
  <si>
    <t>福井県立大学</t>
  </si>
  <si>
    <t>仁愛大学</t>
  </si>
  <si>
    <t>福井工業大学</t>
  </si>
  <si>
    <t>山梨県</t>
  </si>
  <si>
    <t>山梨大学</t>
  </si>
  <si>
    <t>都留文科大学</t>
  </si>
  <si>
    <t>山梨学院大学</t>
  </si>
  <si>
    <t>長野県</t>
  </si>
  <si>
    <t>信州大学</t>
  </si>
  <si>
    <t>公立諏訪東京理科大学</t>
  </si>
  <si>
    <t>長野大学</t>
  </si>
  <si>
    <t>岐阜県</t>
  </si>
  <si>
    <t>岐阜大学</t>
  </si>
  <si>
    <t>岐阜薬科大学</t>
  </si>
  <si>
    <t>中部学院大学</t>
  </si>
  <si>
    <t>朝日大学</t>
  </si>
  <si>
    <t>静岡県</t>
  </si>
  <si>
    <t>静岡大学</t>
  </si>
  <si>
    <t>静岡県立大学</t>
  </si>
  <si>
    <t>常葉大学</t>
  </si>
  <si>
    <t>東海大学海洋学部</t>
  </si>
  <si>
    <t>愛知県</t>
  </si>
  <si>
    <t>愛知教育大学</t>
  </si>
  <si>
    <t>名古屋工業大学</t>
  </si>
  <si>
    <t>名古屋大学</t>
  </si>
  <si>
    <t>愛知県立大学</t>
  </si>
  <si>
    <t>名古屋市立大学</t>
  </si>
  <si>
    <t>愛知学院大学</t>
  </si>
  <si>
    <t>愛知工業大学</t>
  </si>
  <si>
    <t>愛知淑徳大学</t>
  </si>
  <si>
    <t>愛知大学</t>
  </si>
  <si>
    <t>金城学院大学</t>
  </si>
  <si>
    <t>至学館大学</t>
  </si>
  <si>
    <t>椙山女学園大学</t>
  </si>
  <si>
    <t>星城大学</t>
  </si>
  <si>
    <t>大同大学</t>
  </si>
  <si>
    <t>中京大学</t>
  </si>
  <si>
    <t>中部大学</t>
  </si>
  <si>
    <t>南山大学</t>
  </si>
  <si>
    <t>日本福祉大学</t>
  </si>
  <si>
    <t>名古屋外国語大学</t>
  </si>
  <si>
    <t>名古屋学芸大学</t>
  </si>
  <si>
    <t>名古屋女子大学</t>
  </si>
  <si>
    <t>名古屋商科大学</t>
  </si>
  <si>
    <t>名城大学</t>
  </si>
  <si>
    <t>三重県</t>
  </si>
  <si>
    <t>三重大学</t>
  </si>
  <si>
    <t>皇學館大学</t>
  </si>
  <si>
    <t>鈴鹿医療科学大学</t>
  </si>
  <si>
    <t>滋賀県</t>
  </si>
  <si>
    <t>滋賀大学</t>
  </si>
  <si>
    <t>滋賀県立大学</t>
  </si>
  <si>
    <t>京都府</t>
  </si>
  <si>
    <t>京都教育大学</t>
  </si>
  <si>
    <t>京都工芸繊維大学</t>
  </si>
  <si>
    <t>京都大学</t>
  </si>
  <si>
    <t>京都府立医科大学</t>
  </si>
  <si>
    <t>京都府立大学</t>
  </si>
  <si>
    <t>花園大学</t>
  </si>
  <si>
    <t>京都外国語大学</t>
  </si>
  <si>
    <t>京都橘大学</t>
  </si>
  <si>
    <t>京都産業大学</t>
  </si>
  <si>
    <t>京都女子大学</t>
  </si>
  <si>
    <t>京都先端科学大学</t>
  </si>
  <si>
    <t>京都文教大学</t>
  </si>
  <si>
    <t>同志社女子大学</t>
  </si>
  <si>
    <t>同志社大学</t>
  </si>
  <si>
    <t>立命館大学</t>
  </si>
  <si>
    <t>龍谷大学</t>
  </si>
  <si>
    <t>佛教大学</t>
  </si>
  <si>
    <t>大阪府</t>
  </si>
  <si>
    <t>大阪教育大学</t>
  </si>
  <si>
    <t>大阪大学</t>
  </si>
  <si>
    <t>大阪公立大学すぎもと支部</t>
  </si>
  <si>
    <t>大阪公立大学なかもず支部</t>
  </si>
  <si>
    <t>関西大学</t>
  </si>
  <si>
    <t>近畿大学</t>
  </si>
  <si>
    <t>大阪経済大学</t>
  </si>
  <si>
    <t>大阪芸術大学</t>
  </si>
  <si>
    <t>大阪産業大学</t>
  </si>
  <si>
    <t>大阪歯科大学</t>
  </si>
  <si>
    <t>大阪電気通信大学</t>
  </si>
  <si>
    <t>桃山学院大学</t>
  </si>
  <si>
    <t>神戸大学</t>
  </si>
  <si>
    <t>兵庫教育大学</t>
  </si>
  <si>
    <t>神戸市外国語大学</t>
  </si>
  <si>
    <t>兵庫県立大学神戸支部</t>
  </si>
  <si>
    <t>兵庫県立大学姫路支部</t>
  </si>
  <si>
    <t>関西学院大学</t>
  </si>
  <si>
    <t>甲南女子大学</t>
  </si>
  <si>
    <t>甲南大学</t>
  </si>
  <si>
    <t>神戸学院大学</t>
  </si>
  <si>
    <t>神戸女子大学</t>
  </si>
  <si>
    <t>神戸親和大学</t>
  </si>
  <si>
    <t>大手前大学</t>
  </si>
  <si>
    <t>姫路獨協大学</t>
  </si>
  <si>
    <t>兵庫大学</t>
  </si>
  <si>
    <t>奈良県</t>
  </si>
  <si>
    <t>奈良教育大学</t>
  </si>
  <si>
    <t>奈良女子大学</t>
  </si>
  <si>
    <t>奈良県立医科大学</t>
  </si>
  <si>
    <t>帝塚山大学</t>
  </si>
  <si>
    <t>天理大学</t>
  </si>
  <si>
    <t>奈良大学</t>
  </si>
  <si>
    <t>和歌山県</t>
  </si>
  <si>
    <t>和歌山大学</t>
  </si>
  <si>
    <t>鳥取県</t>
  </si>
  <si>
    <t>鳥取大学</t>
  </si>
  <si>
    <t>鳥取大学医学部</t>
  </si>
  <si>
    <t>公立鳥取環境大学</t>
  </si>
  <si>
    <t>島根県</t>
  </si>
  <si>
    <t>島根大学</t>
  </si>
  <si>
    <t>島根大学医学部</t>
  </si>
  <si>
    <t>島根県立大学</t>
  </si>
  <si>
    <t>岡山県</t>
  </si>
  <si>
    <t>岡山大学</t>
  </si>
  <si>
    <t>岡山大学医学部歯学部</t>
  </si>
  <si>
    <t>岡山県立大学</t>
  </si>
  <si>
    <t>ノートルダム清心女子大学</t>
  </si>
  <si>
    <t>岡山商科大学</t>
  </si>
  <si>
    <t>岡山理科大学</t>
  </si>
  <si>
    <t>山陽学園大学</t>
  </si>
  <si>
    <t>就実大学</t>
  </si>
  <si>
    <t>川崎医療福祉大学</t>
  </si>
  <si>
    <t>広島県</t>
  </si>
  <si>
    <t>広島大学</t>
  </si>
  <si>
    <t>広島県</t>
    <rPh sb="2" eb="3">
      <t xml:space="preserve">ケン </t>
    </rPh>
    <phoneticPr fontId="1"/>
  </si>
  <si>
    <t>広島大学医学部</t>
  </si>
  <si>
    <t>県立広島大学</t>
  </si>
  <si>
    <t>広島市立大学</t>
  </si>
  <si>
    <t>安田女子大学</t>
  </si>
  <si>
    <t>広島経済大学</t>
  </si>
  <si>
    <t>広島工業大学</t>
  </si>
  <si>
    <t>広島国際大学</t>
  </si>
  <si>
    <t>広島修道大学</t>
  </si>
  <si>
    <t>広島女学院大学</t>
  </si>
  <si>
    <t>広島文教大学</t>
  </si>
  <si>
    <t>福山大学</t>
  </si>
  <si>
    <t>近畿大学工学部</t>
  </si>
  <si>
    <t>山口県</t>
  </si>
  <si>
    <t>山口大学</t>
  </si>
  <si>
    <t>下関市立大学</t>
  </si>
  <si>
    <t>山口県立大学</t>
  </si>
  <si>
    <t>水産大学校</t>
  </si>
  <si>
    <t>徳島県</t>
  </si>
  <si>
    <t>徳島大学</t>
  </si>
  <si>
    <t>鳴門教育大学</t>
  </si>
  <si>
    <t>四国大学</t>
  </si>
  <si>
    <t>徳島文理大学　徳島校</t>
  </si>
  <si>
    <t>香川県</t>
  </si>
  <si>
    <t>香川大学</t>
  </si>
  <si>
    <t>四国学院大学</t>
  </si>
  <si>
    <t>徳島文理大学　香川校</t>
  </si>
  <si>
    <t>愛媛県</t>
  </si>
  <si>
    <t>愛媛大学</t>
  </si>
  <si>
    <t>岡山理科大学獣医学部</t>
  </si>
  <si>
    <t>松山大学</t>
  </si>
  <si>
    <t>松山東雲女子大学</t>
  </si>
  <si>
    <t>聖カタリナ大学</t>
  </si>
  <si>
    <t>高知県</t>
  </si>
  <si>
    <t>高知大学</t>
  </si>
  <si>
    <t>高知県立大学</t>
  </si>
  <si>
    <t>高知工科大学</t>
  </si>
  <si>
    <t>福岡県</t>
    <rPh sb="0" eb="3">
      <t xml:space="preserve">フクオカケン </t>
    </rPh>
    <phoneticPr fontId="1"/>
  </si>
  <si>
    <t>九州工業大学工学部</t>
  </si>
  <si>
    <t>福岡県</t>
  </si>
  <si>
    <t>九州工業大学情報工学部</t>
  </si>
  <si>
    <t>九州大学</t>
  </si>
  <si>
    <t>福岡教育大学</t>
  </si>
  <si>
    <t>九州歯科大学</t>
  </si>
  <si>
    <t>福岡女子大学</t>
  </si>
  <si>
    <t>北九州市立大学</t>
  </si>
  <si>
    <t>久留米大学</t>
  </si>
  <si>
    <t>近畿大学産業理工学部</t>
  </si>
  <si>
    <t>九州共立大学</t>
  </si>
  <si>
    <t>九州産業大学</t>
  </si>
  <si>
    <t>九州女子大学</t>
  </si>
  <si>
    <t>西南学院大学</t>
  </si>
  <si>
    <t>西南女学院大学</t>
  </si>
  <si>
    <t>西日本工業大学</t>
  </si>
  <si>
    <t>筑紫女学園大学</t>
  </si>
  <si>
    <t>中村学園大学</t>
  </si>
  <si>
    <t>日本経済大学</t>
  </si>
  <si>
    <t>福岡工業大学</t>
  </si>
  <si>
    <t>福岡歯科大学</t>
  </si>
  <si>
    <t>福岡大学</t>
  </si>
  <si>
    <t>佐賀県</t>
  </si>
  <si>
    <t>佐賀大学</t>
  </si>
  <si>
    <t>長崎県</t>
  </si>
  <si>
    <t>長崎大学</t>
  </si>
  <si>
    <t>長崎県立大学</t>
  </si>
  <si>
    <t>活水女子大学</t>
  </si>
  <si>
    <t>長崎純心大学</t>
  </si>
  <si>
    <t>熊本大学</t>
  </si>
  <si>
    <t>熊本県立大学</t>
  </si>
  <si>
    <t>九州看護福祉大学</t>
  </si>
  <si>
    <t>熊本学園大学</t>
  </si>
  <si>
    <t>崇城大学</t>
  </si>
  <si>
    <t>大分県</t>
  </si>
  <si>
    <t>大分大学</t>
  </si>
  <si>
    <t>日本文理大学</t>
  </si>
  <si>
    <t>別府溝部学園短期大学</t>
  </si>
  <si>
    <t>別府大学</t>
  </si>
  <si>
    <t>宮崎県</t>
  </si>
  <si>
    <t>宮崎大学</t>
  </si>
  <si>
    <t>南九州大学</t>
  </si>
  <si>
    <t>鹿児島県</t>
  </si>
  <si>
    <t>鹿児島大学</t>
  </si>
  <si>
    <t>鹿児島国際大学</t>
  </si>
  <si>
    <t>沖縄県</t>
  </si>
  <si>
    <t>琉球大学</t>
  </si>
  <si>
    <t>沖縄国際大学</t>
  </si>
  <si>
    <t>078-8510</t>
  </si>
  <si>
    <t>0166-65-2111</t>
  </si>
  <si>
    <t>050-8585</t>
  </si>
  <si>
    <t>0143-46-5000</t>
  </si>
  <si>
    <t>047-8501</t>
  </si>
  <si>
    <t>0134-27-5206</t>
  </si>
  <si>
    <t>080-8555</t>
  </si>
  <si>
    <t>0155-49-5216</t>
  </si>
  <si>
    <t>070-8621</t>
  </si>
  <si>
    <t>0166-59-1410</t>
  </si>
  <si>
    <t>0166-59-1209</t>
  </si>
  <si>
    <t>085-8580</t>
  </si>
  <si>
    <t>釧路市城山1丁目15番55号</t>
  </si>
  <si>
    <t>0154-44-3205</t>
  </si>
  <si>
    <t>0154-44-3218</t>
  </si>
  <si>
    <t>002-8502</t>
  </si>
  <si>
    <t>札幌市北区あいの里5条3丁目1番5号</t>
  </si>
  <si>
    <t>011-778-0304</t>
  </si>
  <si>
    <t>011-778-8822</t>
  </si>
  <si>
    <t>040-8567</t>
  </si>
  <si>
    <t>函館市八幡町1番2号</t>
  </si>
  <si>
    <t>0138-44-4411</t>
  </si>
  <si>
    <t>0138-44-4380</t>
  </si>
  <si>
    <t>060-0808</t>
  </si>
  <si>
    <t>011-716-2111</t>
  </si>
  <si>
    <t>090-8507</t>
  </si>
  <si>
    <t>0157-26-9113</t>
  </si>
  <si>
    <t>066-8655</t>
  </si>
  <si>
    <t>0123-27-6001</t>
  </si>
  <si>
    <t>085-8585</t>
  </si>
  <si>
    <t>0154-37-3211</t>
  </si>
  <si>
    <t>060-8556</t>
  </si>
  <si>
    <t>011-611-2111</t>
  </si>
  <si>
    <t>069-8555</t>
  </si>
  <si>
    <t>011-386-8111</t>
  </si>
  <si>
    <t>062-8520</t>
  </si>
  <si>
    <t>011-852-1181</t>
  </si>
  <si>
    <t>099-2422</t>
  </si>
  <si>
    <t>0152-48-3811</t>
  </si>
  <si>
    <t>001-0016</t>
  </si>
  <si>
    <t>011-736-0311</t>
  </si>
  <si>
    <t>062-8605</t>
  </si>
  <si>
    <t>011-841-1161</t>
  </si>
  <si>
    <t>061-0293</t>
  </si>
  <si>
    <t>0133-23-1211</t>
  </si>
  <si>
    <t>006-8585</t>
  </si>
  <si>
    <t>011-681-2161</t>
  </si>
  <si>
    <t>061-1449</t>
  </si>
  <si>
    <t>0123-34-0019</t>
  </si>
  <si>
    <t>004-8631</t>
  </si>
  <si>
    <t>011-891-2731</t>
  </si>
  <si>
    <t>069-8501</t>
  </si>
  <si>
    <t>011-386-1111</t>
  </si>
  <si>
    <t>036-8560</t>
  </si>
  <si>
    <t>0172-36-2111</t>
  </si>
  <si>
    <t>031-8588</t>
  </si>
  <si>
    <t>0178-25-2711</t>
  </si>
  <si>
    <t>031-8501</t>
  </si>
  <si>
    <t>0178-25-3111</t>
  </si>
  <si>
    <t>034-8628</t>
  </si>
  <si>
    <t>0176-23-4371</t>
  </si>
  <si>
    <t>020-8550</t>
  </si>
  <si>
    <t>019-621-6006</t>
  </si>
  <si>
    <t>020-0693</t>
  </si>
  <si>
    <t>019-694-2000</t>
  </si>
  <si>
    <t>028-3694</t>
  </si>
  <si>
    <t>019-651-5111</t>
  </si>
  <si>
    <t>980-0845</t>
  </si>
  <si>
    <t>022-214-3417</t>
  </si>
  <si>
    <t>980-8577</t>
  </si>
  <si>
    <t>022-717-7800</t>
  </si>
  <si>
    <t>981-8557</t>
  </si>
  <si>
    <t>022-279-1311</t>
  </si>
  <si>
    <t>986-8580</t>
  </si>
  <si>
    <t>0225-22-7711</t>
  </si>
  <si>
    <t>980-8511</t>
  </si>
  <si>
    <t>022-264-6421</t>
  </si>
  <si>
    <t>982-8577</t>
  </si>
  <si>
    <t>022-305-3311</t>
  </si>
  <si>
    <t>981-8585</t>
  </si>
  <si>
    <t>022-272-7511</t>
  </si>
  <si>
    <t>981-8522</t>
  </si>
  <si>
    <t>022-233-3111</t>
  </si>
  <si>
    <t>010-8502</t>
  </si>
  <si>
    <t>018-889-2207</t>
  </si>
  <si>
    <t>010-0195</t>
  </si>
  <si>
    <t>018-872-1500</t>
  </si>
  <si>
    <t>990-8560</t>
  </si>
  <si>
    <t>023-628-4006</t>
  </si>
  <si>
    <t>960-1296</t>
  </si>
  <si>
    <t>024-548-5151</t>
  </si>
  <si>
    <t>970-8551</t>
  </si>
  <si>
    <t>0246-29-5111</t>
  </si>
  <si>
    <t>970-8023</t>
  </si>
  <si>
    <t>0246-35-0001</t>
  </si>
  <si>
    <t>963-8642</t>
  </si>
  <si>
    <t>024-956-8600</t>
  </si>
  <si>
    <t>310-8512</t>
  </si>
  <si>
    <t>029-228-8111</t>
  </si>
  <si>
    <t>305-8577</t>
  </si>
  <si>
    <t>029-853-2111</t>
  </si>
  <si>
    <t>301-8555</t>
  </si>
  <si>
    <t>0297-64-0001</t>
  </si>
  <si>
    <t>321-8505</t>
  </si>
  <si>
    <t>028-649-8172</t>
  </si>
  <si>
    <t>324-8501</t>
  </si>
  <si>
    <t>0287-24-3000</t>
  </si>
  <si>
    <t>326-8558</t>
  </si>
  <si>
    <t>0284-62-0605</t>
  </si>
  <si>
    <t>320-8551</t>
  </si>
  <si>
    <t>028-627-7123</t>
  </si>
  <si>
    <t>323-8586</t>
  </si>
  <si>
    <t>0285-22-1111</t>
  </si>
  <si>
    <t>371-8510</t>
  </si>
  <si>
    <t>027-220-7111</t>
  </si>
  <si>
    <t>370-0801</t>
  </si>
  <si>
    <t>027-343-5417</t>
  </si>
  <si>
    <t>338-8570</t>
  </si>
  <si>
    <t>048-858-3005</t>
  </si>
  <si>
    <t>369-0293</t>
  </si>
  <si>
    <t>048-585-2521</t>
  </si>
  <si>
    <t>357-8555</t>
  </si>
  <si>
    <t>042-972-1111</t>
  </si>
  <si>
    <t>350-0288</t>
  </si>
  <si>
    <t>049-282-3601</t>
  </si>
  <si>
    <t>350-0295</t>
  </si>
  <si>
    <t>049-286-2233</t>
  </si>
  <si>
    <t>350-8585</t>
  </si>
  <si>
    <t>049-239-1392</t>
  </si>
  <si>
    <t>345-8501</t>
  </si>
  <si>
    <t>0480-34-4111</t>
  </si>
  <si>
    <t>343-8511</t>
  </si>
  <si>
    <t>048-974-8811</t>
  </si>
  <si>
    <t>340-0042</t>
  </si>
  <si>
    <t>048-946-1641</t>
  </si>
  <si>
    <t>263-8522</t>
  </si>
  <si>
    <t>043-251-1111</t>
  </si>
  <si>
    <t>299-5295</t>
  </si>
  <si>
    <t>0470-73-4111</t>
  </si>
  <si>
    <t>260-8701</t>
  </si>
  <si>
    <t>043-265-7331</t>
  </si>
  <si>
    <t>261-0014</t>
  </si>
  <si>
    <t>043-273-1322</t>
  </si>
  <si>
    <t>275-0016</t>
  </si>
  <si>
    <t>047-478-0208</t>
  </si>
  <si>
    <t>272-8512</t>
  </si>
  <si>
    <t>047-372-4111</t>
  </si>
  <si>
    <t>270-1196</t>
  </si>
  <si>
    <t>04-7183-6501</t>
  </si>
  <si>
    <t>274-8510</t>
  </si>
  <si>
    <t>047-472-9199</t>
  </si>
  <si>
    <t>275-8576</t>
  </si>
  <si>
    <t>047-474-2801</t>
  </si>
  <si>
    <t>274-8555</t>
  </si>
  <si>
    <t>047-465-2111</t>
  </si>
  <si>
    <t>277-8686</t>
  </si>
  <si>
    <t>04-7173-3601</t>
  </si>
  <si>
    <t>112-8610</t>
  </si>
  <si>
    <t>03-5978-5106</t>
  </si>
  <si>
    <t>186-8601</t>
  </si>
  <si>
    <t>042-580-8000</t>
  </si>
  <si>
    <t>182-8585</t>
  </si>
  <si>
    <t>042-443-5000</t>
  </si>
  <si>
    <t>113-8510</t>
  </si>
  <si>
    <t>03-3813-6111</t>
  </si>
  <si>
    <t>108-8477</t>
  </si>
  <si>
    <t>03-5463-0400</t>
  </si>
  <si>
    <t>183-8534</t>
  </si>
  <si>
    <t>042-330-5111</t>
  </si>
  <si>
    <t>184-8501</t>
  </si>
  <si>
    <t>042-329-7111</t>
  </si>
  <si>
    <t>152-8550</t>
  </si>
  <si>
    <t>03-3726-1111</t>
  </si>
  <si>
    <t>113-8654</t>
  </si>
  <si>
    <t>03-3812-2111</t>
  </si>
  <si>
    <t>183-8538</t>
  </si>
  <si>
    <t>042-367-5504</t>
  </si>
  <si>
    <t>192-0397</t>
  </si>
  <si>
    <t>042-677-1111</t>
  </si>
  <si>
    <t>180-8629</t>
  </si>
  <si>
    <t>0422-36-3241</t>
  </si>
  <si>
    <t>162-8650</t>
  </si>
  <si>
    <t>03-3203-1906</t>
  </si>
  <si>
    <t>171-8588</t>
  </si>
  <si>
    <t>03-5992-1003</t>
  </si>
  <si>
    <t>042-739-8111</t>
  </si>
  <si>
    <t>154-8525</t>
  </si>
  <si>
    <t>03-3418-9111</t>
  </si>
  <si>
    <t>108-8345</t>
  </si>
  <si>
    <t>03-5427-1554</t>
  </si>
  <si>
    <t>163-8677</t>
  </si>
  <si>
    <t>03-3342-1211</t>
  </si>
  <si>
    <t>168-8508</t>
  </si>
  <si>
    <t>03-3313-0141</t>
  </si>
  <si>
    <t>154-8515</t>
  </si>
  <si>
    <t>03-5481-3111</t>
  </si>
  <si>
    <t>042-797-2661</t>
  </si>
  <si>
    <t>135-8548</t>
  </si>
  <si>
    <t>03-5859-7000</t>
  </si>
  <si>
    <t>102-8554</t>
  </si>
  <si>
    <t>03-3238-3111</t>
  </si>
  <si>
    <t>157-8511</t>
  </si>
  <si>
    <t>03-3482-2101</t>
  </si>
  <si>
    <t>180-8633</t>
  </si>
  <si>
    <t>0422-37-3531</t>
  </si>
  <si>
    <t>150-8366</t>
  </si>
  <si>
    <t>03-3409-7798</t>
  </si>
  <si>
    <t>101-8425</t>
  </si>
  <si>
    <t>03-3265-6821</t>
  </si>
  <si>
    <t>192-8577</t>
  </si>
  <si>
    <t>042-691-2215</t>
  </si>
  <si>
    <t>169-8050</t>
  </si>
  <si>
    <t>03-3204-2253</t>
  </si>
  <si>
    <t>170-8470</t>
  </si>
  <si>
    <t>03-3918-7311</t>
  </si>
  <si>
    <t>175-8571</t>
  </si>
  <si>
    <t>03-5399-7333</t>
  </si>
  <si>
    <t>192-0393</t>
  </si>
  <si>
    <t>042-674-2210</t>
  </si>
  <si>
    <t>173-8605</t>
  </si>
  <si>
    <t>03-3964-1211</t>
  </si>
  <si>
    <t>185-8502</t>
  </si>
  <si>
    <t>042-328-7711</t>
  </si>
  <si>
    <t>192-0982</t>
  </si>
  <si>
    <t>042-637-2111</t>
  </si>
  <si>
    <t>158-8557</t>
  </si>
  <si>
    <t>03-5707-0104</t>
  </si>
  <si>
    <t>156-8502</t>
  </si>
  <si>
    <t>03-5477-2207</t>
  </si>
  <si>
    <t>192-0392</t>
  </si>
  <si>
    <t>042-676-5111</t>
  </si>
  <si>
    <t>162-8601</t>
  </si>
  <si>
    <t>03-3260-4271</t>
  </si>
  <si>
    <t>112-8606</t>
  </si>
  <si>
    <t>03-3945-7224</t>
  </si>
  <si>
    <t>102-8336</t>
  </si>
  <si>
    <t>03-3261-7407</t>
  </si>
  <si>
    <t>157-8565</t>
  </si>
  <si>
    <t>03-3300-2258</t>
  </si>
  <si>
    <t>112-8681</t>
  </si>
  <si>
    <t>03-3943-3131</t>
  </si>
  <si>
    <t>158-8508</t>
  </si>
  <si>
    <t>03-5706-0900</t>
  </si>
  <si>
    <t>102-8275</t>
  </si>
  <si>
    <t>03-5275-8110</t>
  </si>
  <si>
    <t>192-0986</t>
  </si>
  <si>
    <t>042-636-5211</t>
  </si>
  <si>
    <t>176-8534</t>
  </si>
  <si>
    <t>03-5984-3713</t>
  </si>
  <si>
    <t>102-8160</t>
  </si>
  <si>
    <t>03-3264-9243</t>
  </si>
  <si>
    <t>108-8636</t>
  </si>
  <si>
    <t>03-5421-5111</t>
  </si>
  <si>
    <t>101-8301</t>
  </si>
  <si>
    <t>03-3296-4545</t>
  </si>
  <si>
    <t>191-8506</t>
  </si>
  <si>
    <t>042-591-5111</t>
  </si>
  <si>
    <t>171-8501</t>
  </si>
  <si>
    <t>03-3985-2752</t>
  </si>
  <si>
    <t>141-8602</t>
  </si>
  <si>
    <t>03-3492-2681</t>
  </si>
  <si>
    <t>150-8440</t>
  </si>
  <si>
    <t>03-5466-0111</t>
  </si>
  <si>
    <t>240-8501</t>
  </si>
  <si>
    <t>045-339-3014</t>
  </si>
  <si>
    <t>236-0027</t>
  </si>
  <si>
    <t>045-787-2311</t>
  </si>
  <si>
    <t>247-8512</t>
  </si>
  <si>
    <t>0467-44-2111</t>
  </si>
  <si>
    <t>236-8501</t>
  </si>
  <si>
    <t>045-786-7002</t>
  </si>
  <si>
    <t>221-8686</t>
  </si>
  <si>
    <t>045-481-5661</t>
  </si>
  <si>
    <t>259-1292</t>
  </si>
  <si>
    <t>0463-58-1211</t>
  </si>
  <si>
    <t>243-0034</t>
  </si>
  <si>
    <t>046-270-6220.</t>
  </si>
  <si>
    <t>252-0880</t>
  </si>
  <si>
    <t>0466-84-3800</t>
  </si>
  <si>
    <t>252-5201</t>
  </si>
  <si>
    <t>042-754-7111</t>
  </si>
  <si>
    <t>239-8686</t>
  </si>
  <si>
    <t>046-841-3810</t>
  </si>
  <si>
    <t>943-8512</t>
  </si>
  <si>
    <t>025-522-2411</t>
  </si>
  <si>
    <t>950-2181</t>
  </si>
  <si>
    <t>025-223-6161</t>
  </si>
  <si>
    <t>940-2188</t>
  </si>
  <si>
    <t>0258-46-6000</t>
  </si>
  <si>
    <t>950-3197</t>
  </si>
  <si>
    <t>025-212-3301</t>
  </si>
  <si>
    <t>930-8555</t>
  </si>
  <si>
    <t>076-445-6011</t>
  </si>
  <si>
    <t>930-0194</t>
  </si>
  <si>
    <t>富山市杉谷2630番地</t>
  </si>
  <si>
    <t>076-434-2281</t>
  </si>
  <si>
    <t>939-0398</t>
  </si>
  <si>
    <t>0766-56-7500</t>
  </si>
  <si>
    <t>920-1192</t>
  </si>
  <si>
    <t>076-264-5111</t>
  </si>
  <si>
    <t>920-1392</t>
  </si>
  <si>
    <t>076-229-1181</t>
  </si>
  <si>
    <t>921-8501</t>
  </si>
  <si>
    <t>076-248-1100</t>
  </si>
  <si>
    <t>920-8620</t>
  </si>
  <si>
    <t>076-253-3924</t>
  </si>
  <si>
    <t>910-8507</t>
  </si>
  <si>
    <t>0776-23-0500</t>
  </si>
  <si>
    <t>910-1195</t>
  </si>
  <si>
    <t>0776-61-6000</t>
  </si>
  <si>
    <t>915-8586</t>
  </si>
  <si>
    <t>0778-27-2010</t>
  </si>
  <si>
    <t>910-8505</t>
  </si>
  <si>
    <t>0776-29-2620</t>
  </si>
  <si>
    <t>400-8510</t>
  </si>
  <si>
    <t>055-220-8004</t>
  </si>
  <si>
    <t>402-8555</t>
  </si>
  <si>
    <t>0554-43-4341</t>
  </si>
  <si>
    <t>400-8575</t>
  </si>
  <si>
    <t>055-233-1111</t>
  </si>
  <si>
    <t>390-8621</t>
  </si>
  <si>
    <t>0263-35-4600</t>
  </si>
  <si>
    <t>391-0292</t>
  </si>
  <si>
    <t>0266-73-1201</t>
  </si>
  <si>
    <t>386-1298</t>
  </si>
  <si>
    <t>0268-39-0001</t>
  </si>
  <si>
    <t>501-1193</t>
  </si>
  <si>
    <t>058-230-1111</t>
  </si>
  <si>
    <t>501-1196</t>
  </si>
  <si>
    <t>058-230-8100</t>
  </si>
  <si>
    <t>501-3993</t>
  </si>
  <si>
    <t>0575-24-2211</t>
  </si>
  <si>
    <t>501-0296</t>
  </si>
  <si>
    <t>058-329-1111</t>
  </si>
  <si>
    <t>422-8529</t>
  </si>
  <si>
    <t>054-237-1111</t>
  </si>
  <si>
    <t>422-8526</t>
  </si>
  <si>
    <t>054-264-5102</t>
  </si>
  <si>
    <t>422-8581</t>
  </si>
  <si>
    <t>054-297-6100</t>
  </si>
  <si>
    <t>424-8610</t>
  </si>
  <si>
    <t>054-334-0411</t>
  </si>
  <si>
    <t>448-8542</t>
  </si>
  <si>
    <t>0566-26-2111</t>
  </si>
  <si>
    <t>466-8555</t>
  </si>
  <si>
    <t>052-732-2111</t>
  </si>
  <si>
    <t>464-8601</t>
  </si>
  <si>
    <t>052-789-2012</t>
  </si>
  <si>
    <t>480-1198</t>
  </si>
  <si>
    <t>0561-76-8811</t>
  </si>
  <si>
    <t>467-8601</t>
  </si>
  <si>
    <t>052-853-8005</t>
  </si>
  <si>
    <t>470-0195</t>
  </si>
  <si>
    <t>0561-73-1111</t>
  </si>
  <si>
    <t>470-0392</t>
  </si>
  <si>
    <t>0565-48-8121</t>
  </si>
  <si>
    <t>480-1197</t>
  </si>
  <si>
    <t>0561-62-4111</t>
  </si>
  <si>
    <t>461-8641</t>
  </si>
  <si>
    <t>052-937-8111</t>
  </si>
  <si>
    <t>463-8521</t>
  </si>
  <si>
    <t>052-798-0180</t>
  </si>
  <si>
    <t>474-8651</t>
  </si>
  <si>
    <t>0562-46-1291</t>
  </si>
  <si>
    <t>464-8662</t>
  </si>
  <si>
    <t>052-781-1186</t>
  </si>
  <si>
    <t>476-8588</t>
  </si>
  <si>
    <t>052-601-6000</t>
  </si>
  <si>
    <t>457-8530</t>
  </si>
  <si>
    <t>052-612-6111</t>
  </si>
  <si>
    <t>466-8666</t>
  </si>
  <si>
    <t>052-835-7111</t>
  </si>
  <si>
    <t>487-8501</t>
  </si>
  <si>
    <t>0568-51-1111</t>
  </si>
  <si>
    <t>466-8673</t>
  </si>
  <si>
    <t>052-832-3111</t>
  </si>
  <si>
    <t>470-3295</t>
  </si>
  <si>
    <t>0569-87-2211</t>
  </si>
  <si>
    <t>470-0197</t>
  </si>
  <si>
    <t>0561-74-1111</t>
  </si>
  <si>
    <t>470-0196</t>
  </si>
  <si>
    <t>0561-75-7111</t>
  </si>
  <si>
    <t>467-8610</t>
  </si>
  <si>
    <t>052-852-1111</t>
  </si>
  <si>
    <t>470-0193</t>
  </si>
  <si>
    <t>0561-73-2111</t>
  </si>
  <si>
    <t>468-8502</t>
  </si>
  <si>
    <t>052-832-1151</t>
  </si>
  <si>
    <t>514-8507</t>
  </si>
  <si>
    <t>059-232-1211</t>
  </si>
  <si>
    <t>516-8555</t>
  </si>
  <si>
    <t>0596-22-0201</t>
  </si>
  <si>
    <t>510-0293</t>
  </si>
  <si>
    <t>059-383-8991</t>
  </si>
  <si>
    <t>522-8522</t>
  </si>
  <si>
    <t>0749-27-1005</t>
  </si>
  <si>
    <t>522-8533</t>
  </si>
  <si>
    <t>0749-28-8200</t>
  </si>
  <si>
    <t>612-8522</t>
  </si>
  <si>
    <t>075-644-8106</t>
  </si>
  <si>
    <t>606-8585</t>
  </si>
  <si>
    <t>075-724-7014</t>
  </si>
  <si>
    <t>606-8501</t>
  </si>
  <si>
    <t>075-753-7531</t>
  </si>
  <si>
    <t>602-8566</t>
  </si>
  <si>
    <t>075-251-5111</t>
  </si>
  <si>
    <t>606-8522</t>
  </si>
  <si>
    <t>075-703-5144</t>
  </si>
  <si>
    <t>604-8456</t>
  </si>
  <si>
    <t>075-811-5181</t>
  </si>
  <si>
    <t>615-8558</t>
  </si>
  <si>
    <t>075-322-6012</t>
  </si>
  <si>
    <t>607-8175</t>
  </si>
  <si>
    <t>075-571-1111</t>
  </si>
  <si>
    <t>603-8555</t>
  </si>
  <si>
    <t>075-705-1408</t>
  </si>
  <si>
    <t>605-8501</t>
  </si>
  <si>
    <t>075-531-7030</t>
  </si>
  <si>
    <t>615-8577</t>
  </si>
  <si>
    <t>075-406-7000</t>
  </si>
  <si>
    <t>611-0041</t>
  </si>
  <si>
    <t>0774-25-2400</t>
  </si>
  <si>
    <t>610-0395</t>
  </si>
  <si>
    <t>0774-65-8411</t>
  </si>
  <si>
    <t>602-8580</t>
  </si>
  <si>
    <t>075-251-3110</t>
  </si>
  <si>
    <t>604-8520</t>
  </si>
  <si>
    <t>075-813-8137</t>
  </si>
  <si>
    <t>612-8577</t>
  </si>
  <si>
    <t>075-642-1111</t>
  </si>
  <si>
    <t>603-8301</t>
  </si>
  <si>
    <t>075-491-2141</t>
  </si>
  <si>
    <t>582-8582</t>
  </si>
  <si>
    <t>072-976-3211</t>
  </si>
  <si>
    <t>565-0871</t>
  </si>
  <si>
    <t>06-6877-5111</t>
  </si>
  <si>
    <t>558-8585</t>
  </si>
  <si>
    <t>大阪市住吉区杉本3-3-138</t>
  </si>
  <si>
    <t>06-6605-2011</t>
  </si>
  <si>
    <t>599-8531</t>
  </si>
  <si>
    <t>072-252-6369</t>
  </si>
  <si>
    <t>564-8680</t>
  </si>
  <si>
    <t>06-6368-1121</t>
  </si>
  <si>
    <t>577-8502</t>
  </si>
  <si>
    <t>06-6721-2332</t>
  </si>
  <si>
    <t>533-8533</t>
  </si>
  <si>
    <t>06-6328-2431</t>
  </si>
  <si>
    <t>585-8555</t>
  </si>
  <si>
    <t>0721-93-3781</t>
  </si>
  <si>
    <t>574-8530</t>
  </si>
  <si>
    <t>072-875-3001</t>
  </si>
  <si>
    <t>573-1121</t>
  </si>
  <si>
    <t>072-864-3111</t>
  </si>
  <si>
    <t>572-8530</t>
  </si>
  <si>
    <t>072-824-1131</t>
  </si>
  <si>
    <t>594-1198</t>
  </si>
  <si>
    <t>0725-54-3131</t>
  </si>
  <si>
    <t>657-8501</t>
  </si>
  <si>
    <t>078-881-1212</t>
  </si>
  <si>
    <t>673-1494</t>
  </si>
  <si>
    <t>0795-44-2010</t>
  </si>
  <si>
    <t>651-2187</t>
  </si>
  <si>
    <t>078-794-8121</t>
  </si>
  <si>
    <t>651-2197</t>
  </si>
  <si>
    <t>078-794-6580</t>
  </si>
  <si>
    <t>671-2280</t>
  </si>
  <si>
    <t>079-266-1661</t>
  </si>
  <si>
    <t>662-8501</t>
  </si>
  <si>
    <t>0798-54-6100</t>
  </si>
  <si>
    <t>658-0001</t>
  </si>
  <si>
    <t>078-431-0391</t>
  </si>
  <si>
    <t>658-8501</t>
  </si>
  <si>
    <t>078-431-4341</t>
  </si>
  <si>
    <t>650-8586</t>
  </si>
  <si>
    <t>078-974-1551</t>
  </si>
  <si>
    <t>654-8585</t>
  </si>
  <si>
    <t>078-731-4416</t>
  </si>
  <si>
    <t>651-1111</t>
  </si>
  <si>
    <t>078-591-1651</t>
  </si>
  <si>
    <t>662-8552</t>
  </si>
  <si>
    <t>0798-34-6331</t>
  </si>
  <si>
    <t>670-8524</t>
  </si>
  <si>
    <t>079-223-2211</t>
  </si>
  <si>
    <t>675-0195</t>
  </si>
  <si>
    <t>079-427-5111</t>
  </si>
  <si>
    <t>630-8528</t>
  </si>
  <si>
    <t>0742-27-9105</t>
  </si>
  <si>
    <t>630-8506</t>
  </si>
  <si>
    <t>0742-20-3204</t>
  </si>
  <si>
    <t>634-8521</t>
  </si>
  <si>
    <t>0744-22-3051</t>
  </si>
  <si>
    <t>631-8501</t>
  </si>
  <si>
    <t>0742-48-9122</t>
  </si>
  <si>
    <t>632-8510</t>
  </si>
  <si>
    <t>0743-63-9001</t>
  </si>
  <si>
    <t>631-8502</t>
  </si>
  <si>
    <t>0742-44-1251</t>
  </si>
  <si>
    <t>640-8510</t>
  </si>
  <si>
    <t>073-457-7007</t>
  </si>
  <si>
    <t>680-8550</t>
  </si>
  <si>
    <t>0857-31-5007</t>
  </si>
  <si>
    <t>683-8503</t>
  </si>
  <si>
    <t>0859-33-1112</t>
  </si>
  <si>
    <t>689-1111</t>
  </si>
  <si>
    <t>0857-38-6700</t>
  </si>
  <si>
    <t>690-8504</t>
  </si>
  <si>
    <t>0852-32-6100</t>
  </si>
  <si>
    <t>693-8501</t>
  </si>
  <si>
    <t>0853-23-2111</t>
  </si>
  <si>
    <t>697-0016</t>
  </si>
  <si>
    <t>0855-24-2200</t>
  </si>
  <si>
    <t>700-8530</t>
  </si>
  <si>
    <t>086-252-1111</t>
  </si>
  <si>
    <t>700-8525</t>
  </si>
  <si>
    <t>086-223-7151</t>
  </si>
  <si>
    <t>719-1197</t>
  </si>
  <si>
    <t>0866-94-2111</t>
  </si>
  <si>
    <t>700-8516</t>
  </si>
  <si>
    <t>086-252-1155</t>
  </si>
  <si>
    <t>700-8601</t>
  </si>
  <si>
    <t>086-252-0642</t>
  </si>
  <si>
    <t>700-0005</t>
  </si>
  <si>
    <t>086-256-8431</t>
  </si>
  <si>
    <t>703-8501</t>
  </si>
  <si>
    <t>086-272-6254</t>
  </si>
  <si>
    <t>703-8516</t>
  </si>
  <si>
    <t>086-271-8111</t>
  </si>
  <si>
    <t>701-0193</t>
  </si>
  <si>
    <t>086-462-1111</t>
  </si>
  <si>
    <t>739-8511</t>
  </si>
  <si>
    <t>082-422-7111</t>
  </si>
  <si>
    <t>734-8553</t>
  </si>
  <si>
    <t>082-257-5606</t>
  </si>
  <si>
    <t>734-8558</t>
  </si>
  <si>
    <t>082-251-5178</t>
  </si>
  <si>
    <t>731-3194</t>
  </si>
  <si>
    <t>082-830-1500</t>
  </si>
  <si>
    <t>731-0153</t>
  </si>
  <si>
    <t>082-878-8111</t>
  </si>
  <si>
    <t>731-0192</t>
  </si>
  <si>
    <t>082-871-1000</t>
  </si>
  <si>
    <t>731-5193</t>
  </si>
  <si>
    <t>082-921-3121</t>
  </si>
  <si>
    <t>739-2695</t>
  </si>
  <si>
    <t>0823-70-4503</t>
  </si>
  <si>
    <t>731-3195</t>
  </si>
  <si>
    <t>082-848-2121</t>
  </si>
  <si>
    <t>732-0063</t>
  </si>
  <si>
    <t>082-228-0386</t>
  </si>
  <si>
    <t>731-0295</t>
  </si>
  <si>
    <t>082-814-3191</t>
  </si>
  <si>
    <t>729-0292</t>
  </si>
  <si>
    <t>084-936-2111</t>
  </si>
  <si>
    <t>739-2116</t>
  </si>
  <si>
    <t>082-434-7002</t>
  </si>
  <si>
    <t>753-8511</t>
  </si>
  <si>
    <t>083-933-5000</t>
  </si>
  <si>
    <t>751-8510</t>
  </si>
  <si>
    <t>083-252-0288</t>
  </si>
  <si>
    <t>753-8502</t>
  </si>
  <si>
    <t>083-928-0211</t>
  </si>
  <si>
    <t>759-6595</t>
  </si>
  <si>
    <t>083-286-5111</t>
  </si>
  <si>
    <t>770-8501</t>
  </si>
  <si>
    <t>088-656-7000</t>
  </si>
  <si>
    <t>772-8502</t>
  </si>
  <si>
    <t>088-687-6000</t>
  </si>
  <si>
    <t>771-1192</t>
  </si>
  <si>
    <t>088-665-1300</t>
  </si>
  <si>
    <t>770-8560</t>
  </si>
  <si>
    <t>088-622-0097</t>
  </si>
  <si>
    <t>760-8521</t>
  </si>
  <si>
    <t>087-832-1000</t>
  </si>
  <si>
    <t>765-8505</t>
  </si>
  <si>
    <t>0877-62-2111</t>
  </si>
  <si>
    <t>769-2193</t>
  </si>
  <si>
    <t>087-899-7100</t>
  </si>
  <si>
    <t>790-8577</t>
  </si>
  <si>
    <t>089-927-9000</t>
  </si>
  <si>
    <t>794-8555</t>
  </si>
  <si>
    <t>0898-52-9000</t>
  </si>
  <si>
    <t>790-8578</t>
  </si>
  <si>
    <t>089-925-7111</t>
  </si>
  <si>
    <t>790-8531</t>
  </si>
  <si>
    <t>089-931-6211</t>
  </si>
  <si>
    <t>799-2496</t>
  </si>
  <si>
    <t>089-993-0702</t>
  </si>
  <si>
    <t>780-8520</t>
  </si>
  <si>
    <t>088-844-0111</t>
  </si>
  <si>
    <t>781-8515</t>
  </si>
  <si>
    <t>088-847-8700</t>
  </si>
  <si>
    <t>782-8502</t>
  </si>
  <si>
    <t>0887-53-1111</t>
  </si>
  <si>
    <t>804-8550</t>
  </si>
  <si>
    <t>093-884-3000</t>
  </si>
  <si>
    <t>820-8502</t>
  </si>
  <si>
    <t>0948-29-7500</t>
  </si>
  <si>
    <t>819-0395</t>
  </si>
  <si>
    <t>092-802-2125</t>
  </si>
  <si>
    <t>811-4192</t>
  </si>
  <si>
    <t>0940-35-1200</t>
  </si>
  <si>
    <t>803-8580</t>
  </si>
  <si>
    <t>093-582-1131</t>
  </si>
  <si>
    <t>813-8529</t>
  </si>
  <si>
    <t>092-661-2411</t>
  </si>
  <si>
    <t>802-8577</t>
  </si>
  <si>
    <t>093-964-4004</t>
  </si>
  <si>
    <t>830-0011</t>
  </si>
  <si>
    <t>0942-35-3311</t>
  </si>
  <si>
    <t>820-8555</t>
  </si>
  <si>
    <t>0948-22-5655</t>
  </si>
  <si>
    <t>807-8585</t>
  </si>
  <si>
    <t>093-693-3005</t>
  </si>
  <si>
    <t>813-8503</t>
  </si>
  <si>
    <t>092-673-5050</t>
  </si>
  <si>
    <t>807-8586</t>
  </si>
  <si>
    <t>093-693-3116</t>
  </si>
  <si>
    <t>814-8511</t>
  </si>
  <si>
    <t>092-823-3250</t>
  </si>
  <si>
    <t>803-0835</t>
  </si>
  <si>
    <t>093-583-5130</t>
  </si>
  <si>
    <t>800-0394</t>
  </si>
  <si>
    <t>0930-23-1491</t>
  </si>
  <si>
    <t>818-0192</t>
  </si>
  <si>
    <t>092-925-3511</t>
  </si>
  <si>
    <t>814-0198</t>
  </si>
  <si>
    <t>092-851-2531</t>
  </si>
  <si>
    <t>818-0197</t>
  </si>
  <si>
    <t>092-922-5131</t>
  </si>
  <si>
    <t>811-0295</t>
  </si>
  <si>
    <t>092-606-3131</t>
  </si>
  <si>
    <t>814-0193</t>
  </si>
  <si>
    <t>092-801-0411</t>
  </si>
  <si>
    <t>814-0180</t>
  </si>
  <si>
    <t>092-871-6631</t>
  </si>
  <si>
    <t>840-8502</t>
  </si>
  <si>
    <t>0952-28-8113</t>
  </si>
  <si>
    <t>852-8521</t>
  </si>
  <si>
    <t>095-819-2016</t>
  </si>
  <si>
    <t>858-8580</t>
  </si>
  <si>
    <t>0956-47-2191</t>
  </si>
  <si>
    <t>850-8515</t>
  </si>
  <si>
    <t>095-822-4107</t>
  </si>
  <si>
    <t>852-8558</t>
  </si>
  <si>
    <t>095-846-0084</t>
  </si>
  <si>
    <t>860-8555</t>
  </si>
  <si>
    <t>096-344-2111</t>
  </si>
  <si>
    <t>862-8502</t>
  </si>
  <si>
    <t>096-383-2929</t>
  </si>
  <si>
    <t>865-0062</t>
  </si>
  <si>
    <t>0968-75-1800</t>
  </si>
  <si>
    <t>862-8680</t>
  </si>
  <si>
    <t>096-364-5161</t>
  </si>
  <si>
    <t>860-0082</t>
  </si>
  <si>
    <t>096-326-3111</t>
  </si>
  <si>
    <t>870-1192</t>
  </si>
  <si>
    <t>097-569-3311</t>
  </si>
  <si>
    <t>870-0397</t>
  </si>
  <si>
    <t>097-592-1600</t>
  </si>
  <si>
    <t>874-8567</t>
  </si>
  <si>
    <t>0977-66-0224</t>
  </si>
  <si>
    <t>874-8501</t>
  </si>
  <si>
    <t>0977-67-0101</t>
  </si>
  <si>
    <t>889-2192</t>
  </si>
  <si>
    <t>0985-58-7111</t>
  </si>
  <si>
    <t>880-0032</t>
  </si>
  <si>
    <t>0985-83-2111</t>
  </si>
  <si>
    <t>890-8580</t>
  </si>
  <si>
    <t>099-285-7111</t>
  </si>
  <si>
    <t>891-0197</t>
  </si>
  <si>
    <t>099-261-3211</t>
  </si>
  <si>
    <t>903-0213</t>
  </si>
  <si>
    <t>098-895-2221</t>
  </si>
  <si>
    <t>901-2701</t>
  </si>
  <si>
    <t>098-892-1111</t>
  </si>
  <si>
    <t>以下に回答の上、ファイルを添付の上お申し込みください。</t>
    <rPh sb="0" eb="2">
      <t xml:space="preserve">イカノ </t>
    </rPh>
    <rPh sb="3" eb="5">
      <t xml:space="preserve">カイトウ </t>
    </rPh>
    <rPh sb="6" eb="7">
      <t xml:space="preserve">ウエ </t>
    </rPh>
    <rPh sb="13" eb="15">
      <t xml:space="preserve">テンプノウエ </t>
    </rPh>
    <phoneticPr fontId="1"/>
  </si>
  <si>
    <t>旭川市緑が丘東2条1-1-1</t>
  </si>
  <si>
    <t>室蘭市水元町27-1</t>
  </si>
  <si>
    <t>小樽市緑3-5-21</t>
  </si>
  <si>
    <t>帯広市稲田町西2線11</t>
  </si>
  <si>
    <t>旭川市北門町9丁目</t>
  </si>
  <si>
    <t>札幌市北区北8条西5</t>
  </si>
  <si>
    <t>北見市公園町165</t>
  </si>
  <si>
    <t>千歳市美々758-65</t>
  </si>
  <si>
    <t>釧路市芦野4-1-1</t>
  </si>
  <si>
    <t>札幌市中央区南1条西17丁目</t>
  </si>
  <si>
    <t>江別市文京台11</t>
  </si>
  <si>
    <t>札幌市豊平区西岡3条7-3-1</t>
  </si>
  <si>
    <t>網走市八坂196</t>
  </si>
  <si>
    <t>札幌市北区北16条西2-1-1</t>
  </si>
  <si>
    <t>札幌市豊平区旭町4-1-40</t>
  </si>
  <si>
    <t>石狩郡当別町字金沢1757</t>
  </si>
  <si>
    <t>札幌市手稲区前田七条15-4-1</t>
  </si>
  <si>
    <t>恵庭市黄金中央5-196-1</t>
  </si>
  <si>
    <t>札幌市厚別区大谷地西2-3-1</t>
  </si>
  <si>
    <t>江別市文京台緑町582</t>
  </si>
  <si>
    <t>弘前市文京町1</t>
  </si>
  <si>
    <t>八戸市大字美保野13-98</t>
  </si>
  <si>
    <t>八戸市大字妙字大開88-1</t>
  </si>
  <si>
    <t>十和田市東二十三番町35-1</t>
  </si>
  <si>
    <t>盛岡市上田3-18-8</t>
  </si>
  <si>
    <t>滝沢市巣子152-52</t>
  </si>
  <si>
    <t>紫波郡矢巾町医大通1-1-1</t>
  </si>
  <si>
    <t>仙台市青葉区荒巻字青葉149</t>
  </si>
  <si>
    <t>仙台市青葉区片平2-1-1</t>
  </si>
  <si>
    <t>仙台市青葉区桜ケ丘9-1-1</t>
  </si>
  <si>
    <t>石巻市南境新水戸1</t>
  </si>
  <si>
    <t>仙台市青葉区土樋1-3-1</t>
  </si>
  <si>
    <t>仙台市太白区八木山香澄町35-1</t>
  </si>
  <si>
    <t>仙台市泉区虹の丘1-18-2</t>
  </si>
  <si>
    <t>仙台市青葉区国見1-8-1</t>
  </si>
  <si>
    <t>秋田市手形学園町1-1</t>
  </si>
  <si>
    <t>秋田市下新城中野字街道端西241-438</t>
  </si>
  <si>
    <t>山形市小白川町1-4-12</t>
  </si>
  <si>
    <t>福島市金谷川1</t>
  </si>
  <si>
    <t>いわき市中央台飯野5-5-1</t>
  </si>
  <si>
    <t>いわき市平鎌田字寿金沢37</t>
  </si>
  <si>
    <t>郡山市田村町徳定字中河原１</t>
  </si>
  <si>
    <t>水戸市文京2-1-1</t>
  </si>
  <si>
    <t>つくば市天王台1-1-1</t>
  </si>
  <si>
    <t>龍ケ崎市平畑120</t>
  </si>
  <si>
    <t>宇都宮市峰町350</t>
  </si>
  <si>
    <t>大田原市北金丸2600-1</t>
  </si>
  <si>
    <t>足利市大前町268-1</t>
  </si>
  <si>
    <t>宇都宮市豊郷台1-1</t>
  </si>
  <si>
    <t>小山市駅東通り2-2-2</t>
  </si>
  <si>
    <t>前橋市荒牧町4-2</t>
  </si>
  <si>
    <t>高崎市上並榎町1300</t>
  </si>
  <si>
    <t>さいたま市桜区下大久保255</t>
  </si>
  <si>
    <t>深谷市普済寺1690</t>
  </si>
  <si>
    <t>飯能市大字阿須字一の木698</t>
  </si>
  <si>
    <t>坂戸市千代田3-9-21</t>
  </si>
  <si>
    <t>坂戸市けやき台1-1</t>
  </si>
  <si>
    <t>川越市鯨井2100</t>
  </si>
  <si>
    <t>南埼玉郡宮代町学園台4-1-1</t>
  </si>
  <si>
    <t>越谷市南荻島3337</t>
  </si>
  <si>
    <t>草加市学園町1-1</t>
  </si>
  <si>
    <t>千葉市稲毛区弥生町1-33</t>
  </si>
  <si>
    <t>勝浦市新官841</t>
  </si>
  <si>
    <t>千葉市中央区大巌寺町200</t>
  </si>
  <si>
    <t>千葉市美浜区若葉1-4-1</t>
  </si>
  <si>
    <t>習志野市津田沼2-17-1</t>
  </si>
  <si>
    <t>市川市国府台1-3-1</t>
  </si>
  <si>
    <t>我孫子市久寺家451</t>
  </si>
  <si>
    <t>船橋市三山2-2-1</t>
  </si>
  <si>
    <t>習志野市新栄2-11-1</t>
  </si>
  <si>
    <t>船橋市習志野台7-7-1</t>
  </si>
  <si>
    <t>柏市光ケ丘2-1-1</t>
  </si>
  <si>
    <t>横浜市保土ケ谷区常盤台79-1</t>
  </si>
  <si>
    <t>横浜市金沢区瀬戸22-2</t>
  </si>
  <si>
    <t>鎌倉市大船6-1-3</t>
  </si>
  <si>
    <t>横浜市金沢区六浦東1-50-1</t>
  </si>
  <si>
    <t>横浜市神奈川区六角橋3-27-1</t>
  </si>
  <si>
    <t>平塚市北金目4-1-1</t>
  </si>
  <si>
    <t xml:space="preserve">厚木市船子1737 </t>
  </si>
  <si>
    <t>藤沢市亀井野１８６６</t>
  </si>
  <si>
    <t>相模原市中央区淵野辺1-17-71</t>
  </si>
  <si>
    <t>横須賀市走水1丁目10番20号　</t>
  </si>
  <si>
    <t>上越市山屋敷町1番地</t>
  </si>
  <si>
    <t>新潟市西区五十嵐二の町8050</t>
  </si>
  <si>
    <t>長岡市上富岡町1603-1</t>
  </si>
  <si>
    <t>新潟市北区島見町940</t>
  </si>
  <si>
    <t>富山市五福3190</t>
  </si>
  <si>
    <t>射水市黒河5180</t>
  </si>
  <si>
    <t>金沢市角間町</t>
  </si>
  <si>
    <t>金沢市末町10の5</t>
  </si>
  <si>
    <t>野々市市扇が丘7-1</t>
  </si>
  <si>
    <t>金沢市御所町丑10-1</t>
  </si>
  <si>
    <t>福井市文京3-9-1</t>
  </si>
  <si>
    <t>永平寺町松岡兼定島4-1-1</t>
  </si>
  <si>
    <t>越前市大手町3-1-1</t>
  </si>
  <si>
    <t>福井市学園3-6-1</t>
  </si>
  <si>
    <t>甲府市武田4-4-37</t>
  </si>
  <si>
    <t>都留市田原3-8-1</t>
  </si>
  <si>
    <t>甲府市酒折2-4-5</t>
  </si>
  <si>
    <t>松本市旭3-1-1</t>
  </si>
  <si>
    <t>茅野市豊平5000-1　</t>
  </si>
  <si>
    <t>上田市下之郷658-1</t>
  </si>
  <si>
    <t>岐阜市柳戸1-1</t>
  </si>
  <si>
    <t>岐阜市大学西1-25-4</t>
  </si>
  <si>
    <t>関市桐ケ丘2-1</t>
  </si>
  <si>
    <t>瑞穂市穂積1851-1</t>
  </si>
  <si>
    <t>静岡市駿河区大谷836</t>
  </si>
  <si>
    <t>静岡市駿河区谷田52-1</t>
  </si>
  <si>
    <t>静岡市駿河区弥生町6-1</t>
  </si>
  <si>
    <t>静岡市清水区折戸３-20-１</t>
  </si>
  <si>
    <t>刈谷市井ヶ谷町広沢1</t>
  </si>
  <si>
    <t>名古屋市昭和区御器所町</t>
  </si>
  <si>
    <t>名古屋市千種区不老町</t>
  </si>
  <si>
    <t>長久手市茨ケ廻間1522-3</t>
  </si>
  <si>
    <t>名古屋市瑞穂区瑞穂町字川澄1</t>
  </si>
  <si>
    <t>日進市岩崎町阿良池12</t>
  </si>
  <si>
    <t>豊田市八草町八千草1247</t>
  </si>
  <si>
    <t>長久手市片平二丁目9</t>
  </si>
  <si>
    <t>名古屋市東区筒井2-10-31</t>
  </si>
  <si>
    <t>名古屋市守山区大森2-1723</t>
  </si>
  <si>
    <t>大府市横根町名高山55</t>
  </si>
  <si>
    <t>名古屋市千種区星が丘元町17-3</t>
  </si>
  <si>
    <t>東海市富貴ノ台2-172</t>
  </si>
  <si>
    <t>名古屋市南区滝春町10-3</t>
  </si>
  <si>
    <t>名古屋市昭和区八事本町101-2</t>
  </si>
  <si>
    <t>春日井市松本町1200</t>
  </si>
  <si>
    <t>名古屋市昭和区山里町18</t>
  </si>
  <si>
    <t>知多郡美浜町奥田</t>
  </si>
  <si>
    <t>日進市岩崎町竹ノ山57</t>
  </si>
  <si>
    <t>名古屋市瑞穂区汐路町3-40</t>
  </si>
  <si>
    <t>日進市米野木町三ケ峯4-4</t>
  </si>
  <si>
    <t>名古屋市天白区塩釜口一丁目501番地</t>
  </si>
  <si>
    <t>津市栗真町屋町1577</t>
  </si>
  <si>
    <t>伊勢市神田久志本町1704</t>
  </si>
  <si>
    <t>鈴鹿市岸岡町1001-1</t>
  </si>
  <si>
    <t>彦根市馬場1-1-1</t>
  </si>
  <si>
    <t>彦根市八坂町2500</t>
  </si>
  <si>
    <t>神戸市灘区六甲台町1-1</t>
  </si>
  <si>
    <t>加東市下久米942-1</t>
  </si>
  <si>
    <t>神戸市西区学園東町9-1</t>
  </si>
  <si>
    <t>神戸市西区学園西町8丁目2-1</t>
    <phoneticPr fontId="1"/>
  </si>
  <si>
    <t>姫路市書写2167</t>
    <phoneticPr fontId="1"/>
  </si>
  <si>
    <t>西宮市上ケ原一番町1-155</t>
  </si>
  <si>
    <t>神戸市東灘区森北町6-2-23</t>
  </si>
  <si>
    <t>神戸市東灘区岡本8-9-1</t>
  </si>
  <si>
    <t>神戸市中央区港島1-1-3</t>
  </si>
  <si>
    <t>神戸市須磨区東須磨青山2-1</t>
  </si>
  <si>
    <t>神戸市北区鈴蘭台北町7-13-1</t>
  </si>
  <si>
    <t>西宮市御茶家所町6-42</t>
  </si>
  <si>
    <t>姫路市上大野7-2-1</t>
  </si>
  <si>
    <t>加古川市平岡町新在家2301</t>
  </si>
  <si>
    <t>奈良市高畑町</t>
  </si>
  <si>
    <t>奈良市北魚屋東町</t>
  </si>
  <si>
    <t>橿原市四条町840</t>
  </si>
  <si>
    <t>奈良市帝塚山七丁目1番1号</t>
  </si>
  <si>
    <t>天理市杣之内町1050</t>
  </si>
  <si>
    <t>奈良市山陵町1500</t>
  </si>
  <si>
    <t>和歌山市栄谷930</t>
  </si>
  <si>
    <t>鳥取市湖山町南4-101</t>
  </si>
  <si>
    <t>米子市西町86番地</t>
  </si>
  <si>
    <t>鳥取市若葉台北1-1-1</t>
  </si>
  <si>
    <t>松江市西川津町1060</t>
  </si>
  <si>
    <t>出雲市塩冶町89-1</t>
  </si>
  <si>
    <t>浜田市野原町2433-2</t>
  </si>
  <si>
    <t>岡山市北区津島中1-1-1</t>
  </si>
  <si>
    <t>岡山市北区鹿田町2丁目5−1</t>
  </si>
  <si>
    <t>総社市窪木111</t>
  </si>
  <si>
    <t>岡山市北区伊福町2-16-9</t>
  </si>
  <si>
    <t>岡山市北区津島京町2-10-1</t>
  </si>
  <si>
    <t>岡山市北区理大町1-1</t>
  </si>
  <si>
    <t>岡山市中区平井1-14-1</t>
  </si>
  <si>
    <t>岡山市中区西川原1-6-1</t>
  </si>
  <si>
    <t>倉敷市松島288</t>
  </si>
  <si>
    <t>東広島市鏡山1-3-2</t>
  </si>
  <si>
    <t>広島市南区霞一丁目2番3号</t>
    <phoneticPr fontId="1"/>
  </si>
  <si>
    <t>広島市南区宇品東1-1-71</t>
  </si>
  <si>
    <t>広島市安佐南区大塚東3-4-1</t>
  </si>
  <si>
    <t>広島市安佐南区安東6-13-1</t>
  </si>
  <si>
    <t>広島市安佐南区祇園5-37-1</t>
  </si>
  <si>
    <t>広島市佐伯区三宅2-1-1</t>
  </si>
  <si>
    <t>東広島市黒瀬学園台555-36</t>
  </si>
  <si>
    <t>広島市安佐南区大塚東1-1-1</t>
  </si>
  <si>
    <t>広島市東区牛田東4-13-1</t>
  </si>
  <si>
    <t>広島市安佐北区可部東1-2-1</t>
  </si>
  <si>
    <t>福山市東村町字三蔵985-1</t>
  </si>
  <si>
    <t>東広島市高屋うめの辺１</t>
  </si>
  <si>
    <t>山口市吉田1677-1</t>
  </si>
  <si>
    <t>下関市大学町2-1-1</t>
  </si>
  <si>
    <t>山口市桜畠3-2-1</t>
  </si>
  <si>
    <t>下関市永田本町２丁目７-１</t>
  </si>
  <si>
    <t>徳島市新蔵町2-24</t>
  </si>
  <si>
    <t>鳴門市鳴門町高島字中島748</t>
  </si>
  <si>
    <t>徳島市応神町古川字戎子野123-1</t>
  </si>
  <si>
    <t>徳島市寺島本町東1-8</t>
  </si>
  <si>
    <t>高松市幸町1-1</t>
  </si>
  <si>
    <t>善通寺市文京町3-2-1</t>
  </si>
  <si>
    <t>さぬき市志度1314-1</t>
  </si>
  <si>
    <t>松山市道後樋又10-13</t>
  </si>
  <si>
    <t>今治市いこいの丘1-3</t>
  </si>
  <si>
    <t>松山市文京町4-2</t>
  </si>
  <si>
    <t>松山市桑原3-2-1</t>
  </si>
  <si>
    <t>松山市北条660番地</t>
  </si>
  <si>
    <t>高知市曙町2-5-1</t>
  </si>
  <si>
    <t>高知市池2751-1</t>
  </si>
  <si>
    <t>香美市土佐山田町宮ノ口185</t>
  </si>
  <si>
    <t>北九州市戸畑区仙水町1番1号</t>
    <phoneticPr fontId="1"/>
  </si>
  <si>
    <t xml:space="preserve">飯塚市川津680-4 </t>
  </si>
  <si>
    <t>福岡市西区元岡744</t>
  </si>
  <si>
    <t>宗像市赤間文教町1-1</t>
  </si>
  <si>
    <t>北九州市小倉北区真鶴2-6-1</t>
  </si>
  <si>
    <t>福岡市東区香住ケ丘1-1-1</t>
  </si>
  <si>
    <t>北九州市小倉南区北方4-2-1</t>
  </si>
  <si>
    <t>久留米市旭町67</t>
  </si>
  <si>
    <t>飯塚市柏の森11-6</t>
  </si>
  <si>
    <t>北九州市八幡西区自由ケ丘1-8</t>
  </si>
  <si>
    <t>福岡市東区松香台2-3-1</t>
  </si>
  <si>
    <t>北九州市八幡西区自由ケ丘1-1</t>
  </si>
  <si>
    <t>福岡市早良区西新6-2-92</t>
  </si>
  <si>
    <t>北九州市小倉北区井堀1-3-5</t>
  </si>
  <si>
    <t>京都郡苅田町新津1-11</t>
  </si>
  <si>
    <t>太宰府市石坂2-12-1</t>
  </si>
  <si>
    <t>福岡市城南区別府5-7-1</t>
  </si>
  <si>
    <t>太宰府市五条3-11-25</t>
  </si>
  <si>
    <t>福岡市東区和白東3-30-1</t>
  </si>
  <si>
    <t>福岡市早良区田村2-15-1</t>
  </si>
  <si>
    <t>福岡市城南区七隈8-19-1</t>
  </si>
  <si>
    <t>佐賀市本庄町1</t>
  </si>
  <si>
    <t>長崎市文教町1-14</t>
  </si>
  <si>
    <t>佐世保市川下町123</t>
  </si>
  <si>
    <t>長崎市東山手町1-50</t>
  </si>
  <si>
    <t>長崎市三ツ山町235</t>
  </si>
  <si>
    <t>熊本市中央区黒髪2-39-1</t>
  </si>
  <si>
    <t>熊本市東区月出3-1-100</t>
  </si>
  <si>
    <t>玉名市富尾888番地</t>
  </si>
  <si>
    <t>熊本市中央区大江2-5-1</t>
  </si>
  <si>
    <t>熊本市西区池田4-22-1</t>
  </si>
  <si>
    <t>大分市大字旦野原700</t>
  </si>
  <si>
    <t>大分市大字一木1727-162</t>
  </si>
  <si>
    <t>別府市亀川中央町29-10</t>
  </si>
  <si>
    <t>別府市大字北石垣82</t>
  </si>
  <si>
    <t>宮崎市学園木花台西1-1</t>
  </si>
  <si>
    <t>宮崎市霧島5-1-2</t>
  </si>
  <si>
    <t>鹿児島市郡元1-21-24</t>
  </si>
  <si>
    <t>鹿児島市坂之上8-34-1</t>
  </si>
  <si>
    <t>中頭郡西原町字千原1</t>
  </si>
  <si>
    <t>宜野湾市宜野湾2-6-1</t>
  </si>
  <si>
    <t>文京区大塚2-1-1</t>
  </si>
  <si>
    <t>国立市中2-1</t>
  </si>
  <si>
    <t>調布市調布ヶ丘1-5-1</t>
  </si>
  <si>
    <t>文京区湯島1-5-45</t>
  </si>
  <si>
    <t>港区港南4-5-7</t>
  </si>
  <si>
    <t>府中市朝日町3-11-1</t>
  </si>
  <si>
    <t>小金井市貫井北町4-1-1</t>
  </si>
  <si>
    <t>目黒区大岡山2-12-1</t>
  </si>
  <si>
    <t>文京区本郷7-3-1</t>
  </si>
  <si>
    <t>府中市晴見町3-8-1</t>
  </si>
  <si>
    <t>八王子市南大沢1-1</t>
  </si>
  <si>
    <t>武蔵野市境5-8</t>
  </si>
  <si>
    <t>新宿区戸山3-20-1</t>
  </si>
  <si>
    <t>豊島区目白1-5-1</t>
  </si>
  <si>
    <t>世田谷区駒沢1-23-1</t>
  </si>
  <si>
    <t>港区三田2-15-45</t>
  </si>
  <si>
    <t>新宿区西新宿1-24-2</t>
  </si>
  <si>
    <t>杉並区大宮2-19-1</t>
  </si>
  <si>
    <t>世田谷区世田谷4-28-1</t>
  </si>
  <si>
    <t>江東区豊洲3-7-5</t>
  </si>
  <si>
    <t>千代田区紀尾井町7-1</t>
  </si>
  <si>
    <t>世田谷区成城6-1-20</t>
  </si>
  <si>
    <t>武蔵野市吉祥寺北町3-3-1</t>
  </si>
  <si>
    <t>渋谷区渋谷4-4-25</t>
  </si>
  <si>
    <t>千代田区神田神保町3-8-1</t>
  </si>
  <si>
    <t>八王子市丹木町1-236</t>
  </si>
  <si>
    <t>新宿区戸塚町１-１０４</t>
  </si>
  <si>
    <t>豊島区西巣鴨3-20-1</t>
  </si>
  <si>
    <t>板橋区高島平1-9-1</t>
  </si>
  <si>
    <t>八王子市東中野742-1</t>
  </si>
  <si>
    <t>板橋区加賀2-11-1</t>
  </si>
  <si>
    <t>国分寺市南町1-7-34</t>
  </si>
  <si>
    <t>八王子市片倉町1404-1</t>
  </si>
  <si>
    <t>世田谷区玉堤1-28-1</t>
  </si>
  <si>
    <t>世田谷区桜丘1-1-1</t>
  </si>
  <si>
    <t>八王子市堀之内1432-1</t>
  </si>
  <si>
    <t>新宿区神楽坂1-3</t>
  </si>
  <si>
    <t>文京区白山5-28-20</t>
  </si>
  <si>
    <t>千代田区三番町6-16</t>
  </si>
  <si>
    <t>世田谷区北烏山8-19-1</t>
  </si>
  <si>
    <t>文京区目白台2-8-1</t>
  </si>
  <si>
    <t>世田谷区深沢7-1-1</t>
  </si>
  <si>
    <t>千代田区九段南4-8-24</t>
  </si>
  <si>
    <t>八王子市片倉町977</t>
  </si>
  <si>
    <t>練馬区豊玉上1-26-1</t>
  </si>
  <si>
    <t>千代田区富士見2-17-1</t>
  </si>
  <si>
    <t>港区白金台1-2-37</t>
  </si>
  <si>
    <t>千代田区神田駿河台1-1</t>
  </si>
  <si>
    <t>日野市程久保2-1-1</t>
  </si>
  <si>
    <t>豊島区西池袋3-34-1</t>
  </si>
  <si>
    <t>品川区大崎4-2-16</t>
  </si>
  <si>
    <t>渋谷区東4-10-28</t>
  </si>
  <si>
    <t>柏原市旭ケ丘4-698-1</t>
  </si>
  <si>
    <t>吹田市山田丘1-1</t>
  </si>
  <si>
    <t>堺市中区学園町1番1号</t>
  </si>
  <si>
    <t>吹田市山手町3-3-35</t>
  </si>
  <si>
    <t>東大阪市小若江3-4-1</t>
  </si>
  <si>
    <t>大阪市東淀川区大隅2-2-8</t>
  </si>
  <si>
    <t>南河内郡河南町東山469</t>
  </si>
  <si>
    <t>大東市中垣内3-1-1</t>
  </si>
  <si>
    <t>枚方市楠葉花園町8-1</t>
  </si>
  <si>
    <t>寝屋川市初町18-8</t>
  </si>
  <si>
    <t>和泉市まなび野1-1</t>
  </si>
  <si>
    <t>京都市伏見区深草藤森町1</t>
  </si>
  <si>
    <t>京都市左京区松ケ崎橋上町</t>
  </si>
  <si>
    <t>京都市左京区吉田本町</t>
  </si>
  <si>
    <t>京都市上京区河原町通広小路上る梶井町465</t>
  </si>
  <si>
    <t>京都市左京区下鴨半木町1-5</t>
  </si>
  <si>
    <t>京都市中京区西ノ京壺ノ内町8-1</t>
  </si>
  <si>
    <t>京都市右京区西院笠目町6</t>
  </si>
  <si>
    <t>京都市山科区大宅山田町34</t>
  </si>
  <si>
    <t>京都市北区上賀茂本山</t>
  </si>
  <si>
    <t>京都市東山区今熊野北日吉町35</t>
  </si>
  <si>
    <t>京都市右京区山ノ内五反田町18</t>
  </si>
  <si>
    <t>宇治市槇島町千足80</t>
  </si>
  <si>
    <t>京田辺市興戸南鉾立97-1</t>
  </si>
  <si>
    <t>京都市上京区今出川通烏丸東入玄武町601</t>
  </si>
  <si>
    <t>京都市中京区西ノ京東栂尾町8</t>
  </si>
  <si>
    <t>京都市伏見区深草塚本町67</t>
  </si>
  <si>
    <t>京都市北区紫野北花ノ坊町96</t>
  </si>
  <si>
    <t>大学</t>
    <rPh sb="0" eb="2">
      <t xml:space="preserve">ダイガク </t>
    </rPh>
    <phoneticPr fontId="1"/>
  </si>
  <si>
    <t>国立</t>
    <rPh sb="0" eb="2">
      <t xml:space="preserve">コクリツ </t>
    </rPh>
    <phoneticPr fontId="1"/>
  </si>
  <si>
    <t>公立</t>
    <rPh sb="0" eb="2">
      <t xml:space="preserve">コウリツ </t>
    </rPh>
    <phoneticPr fontId="1"/>
  </si>
  <si>
    <t>私立</t>
    <rPh sb="0" eb="2">
      <t xml:space="preserve">ワタクシリツ </t>
    </rPh>
    <phoneticPr fontId="1"/>
  </si>
  <si>
    <t>送付先：</t>
    <rPh sb="0" eb="3">
      <t xml:space="preserve">ソウフサキ </t>
    </rPh>
    <phoneticPr fontId="1"/>
  </si>
  <si>
    <t>meibundou@da2.so-net.ne.jp</t>
    <phoneticPr fontId="1"/>
  </si>
  <si>
    <t>ご担当者・個人ご芳名：</t>
    <rPh sb="5" eb="7">
      <t xml:space="preserve">コジン </t>
    </rPh>
    <phoneticPr fontId="1"/>
  </si>
  <si>
    <t>携帯電話：</t>
    <rPh sb="0" eb="4">
      <t xml:space="preserve">ケイタイデンワ </t>
    </rPh>
    <phoneticPr fontId="1"/>
  </si>
  <si>
    <t>大学・部活動名：</t>
    <rPh sb="0" eb="2">
      <t xml:space="preserve">ダイガク </t>
    </rPh>
    <rPh sb="3" eb="6">
      <t xml:space="preserve">ブカツドウ </t>
    </rPh>
    <rPh sb="6" eb="7">
      <t xml:space="preserve">ダンタイメイ </t>
    </rPh>
    <phoneticPr fontId="1"/>
  </si>
  <si>
    <t>ご担当者者・個人ご芳名</t>
    <rPh sb="6" eb="8">
      <t xml:space="preserve">コジンゴホウメイ </t>
    </rPh>
    <phoneticPr fontId="1"/>
  </si>
  <si>
    <t>携帯電話</t>
    <rPh sb="0" eb="4">
      <t xml:space="preserve">ケイタイデンワ </t>
    </rPh>
    <phoneticPr fontId="1"/>
  </si>
  <si>
    <t>原稿添付</t>
    <rPh sb="0" eb="4">
      <t xml:space="preserve">ゲンコウテンプ </t>
    </rPh>
    <phoneticPr fontId="1"/>
  </si>
  <si>
    <t>メール添付</t>
    <rPh sb="3" eb="5">
      <t xml:space="preserve">テンプ </t>
    </rPh>
    <phoneticPr fontId="1"/>
  </si>
  <si>
    <t>その他</t>
    <phoneticPr fontId="1"/>
  </si>
  <si>
    <t>一任</t>
    <rPh sb="0" eb="2">
      <t xml:space="preserve">イチニン </t>
    </rPh>
    <phoneticPr fontId="1"/>
  </si>
  <si>
    <t>別途原稿を郵送してください</t>
    <rPh sb="0" eb="2">
      <t xml:space="preserve">ベット </t>
    </rPh>
    <rPh sb="2" eb="4">
      <t xml:space="preserve">ゲンコウ </t>
    </rPh>
    <rPh sb="5" eb="7">
      <t xml:space="preserve">ユウソウシテクダサイ </t>
    </rPh>
    <phoneticPr fontId="1"/>
  </si>
  <si>
    <t>当方にお任せいただきます。</t>
    <rPh sb="0" eb="2">
      <t xml:space="preserve">トウホウニ </t>
    </rPh>
    <phoneticPr fontId="1"/>
  </si>
  <si>
    <t>具体的な内容をメール本文にてお知らせください。</t>
    <rPh sb="0" eb="3">
      <t xml:space="preserve">グタイテキン </t>
    </rPh>
    <rPh sb="4" eb="6">
      <t xml:space="preserve">ナイヨウヲ </t>
    </rPh>
    <phoneticPr fontId="1"/>
  </si>
  <si>
    <t>広告原稿データをこのファイルとともに添付してください。</t>
    <rPh sb="0" eb="2">
      <t xml:space="preserve">コウコク </t>
    </rPh>
    <rPh sb="2" eb="4">
      <t xml:space="preserve">ゲンコウ </t>
    </rPh>
    <rPh sb="18" eb="20">
      <t xml:space="preserve">テンプシテ </t>
    </rPh>
    <phoneticPr fontId="1"/>
  </si>
  <si>
    <t>賛助金納入方法：</t>
    <rPh sb="0" eb="3">
      <t xml:space="preserve">サンジョキン </t>
    </rPh>
    <rPh sb="3" eb="5">
      <t xml:space="preserve">ノウニュウ </t>
    </rPh>
    <rPh sb="5" eb="7">
      <t xml:space="preserve">ホウホウ </t>
    </rPh>
    <phoneticPr fontId="1"/>
  </si>
  <si>
    <t>賛助金納入予定日：</t>
    <rPh sb="0" eb="8">
      <t xml:space="preserve">サンジョキンノウニュウビ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</si>
</sst>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11">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2"/>
      <color theme="1"/>
      <name val="HG丸ｺﾞｼｯｸM-PRO"/>
      <family val="2"/>
      <charset val="128"/>
    </font>
    <font>
      <sz val="6"/>
      <name val="ＭＳ Ｐゴシック"/>
      <family val="2"/>
      <charset val="128"/>
    </font>
    <font>
      <sz val="12"/>
      <color indexed="8"/>
      <name val="HG丸ｺﾞｼｯｸM-PRO"/>
      <family val="3"/>
      <charset val="128"/>
    </font>
    <font>
      <sz val="12"/>
      <color theme="1"/>
      <name val="HG丸ｺﾞｼｯｸM-PRO"/>
      <family val="3"/>
      <charset val="128"/>
    </font>
    <font>
      <sz val="12"/>
      <name val="HG丸ｺﾞｼｯｸM-PRO"/>
      <family val="2"/>
      <charset val="128"/>
    </font>
    <font>
      <sz val="12"/>
      <name val="ＭＳ Ｐゴシック"/>
      <family val="2"/>
      <charset val="128"/>
      <scheme val="minor"/>
    </font>
    <font>
      <sz val="12"/>
      <color theme="0"/>
      <name val="HG丸ｺﾞｼｯｸM-PRO"/>
      <family val="2"/>
      <charset val="128"/>
    </font>
  </fonts>
  <fills count="2">
    <fill>
      <patternFill patternType="none"/>
    </fill>
    <fill>
      <patternFill patternType="gray125"/>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hair">
        <color auto="1"/>
      </right>
      <top style="thin">
        <color auto="1"/>
      </top>
      <bottom style="thin">
        <color auto="1"/>
      </bottom>
      <diagonal/>
    </border>
  </borders>
  <cellStyleXfs count="14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71">
    <xf numFmtId="0" fontId="0" fillId="0" borderId="0" xfId="0"/>
    <xf numFmtId="0" fontId="4" fillId="0" borderId="7" xfId="0" applyFont="1" applyBorder="1" applyAlignment="1" applyProtection="1">
      <alignment horizontal="center" vertical="center" shrinkToFit="1"/>
      <protection hidden="1"/>
    </xf>
    <xf numFmtId="0" fontId="4" fillId="0" borderId="1" xfId="0" applyFont="1" applyBorder="1" applyAlignment="1" applyProtection="1">
      <alignment horizontal="center" vertical="center"/>
      <protection hidden="1"/>
    </xf>
    <xf numFmtId="0" fontId="4" fillId="0" borderId="1" xfId="0" applyFont="1" applyBorder="1" applyAlignment="1" applyProtection="1">
      <alignment vertical="center" shrinkToFit="1"/>
      <protection hidden="1"/>
    </xf>
    <xf numFmtId="0" fontId="4" fillId="0" borderId="1" xfId="0" applyFont="1" applyBorder="1" applyAlignment="1" applyProtection="1">
      <alignment horizontal="center" vertical="center" shrinkToFit="1"/>
      <protection hidden="1"/>
    </xf>
    <xf numFmtId="0" fontId="0" fillId="0" borderId="0" xfId="0" applyAlignment="1" applyProtection="1">
      <alignment vertical="center"/>
      <protection hidden="1"/>
    </xf>
    <xf numFmtId="0" fontId="4" fillId="0" borderId="4" xfId="0" applyFont="1" applyBorder="1" applyAlignment="1" applyProtection="1">
      <alignment horizontal="center" vertical="center" shrinkToFit="1"/>
      <protection hidden="1"/>
    </xf>
    <xf numFmtId="0" fontId="4" fillId="0" borderId="0" xfId="0" applyFont="1" applyAlignment="1" applyProtection="1">
      <alignment vertical="center" shrinkToFit="1"/>
      <protection hidden="1"/>
    </xf>
    <xf numFmtId="0" fontId="4" fillId="0" borderId="0" xfId="0" applyFont="1" applyAlignment="1" applyProtection="1">
      <alignment horizontal="center" vertical="center" shrinkToFit="1"/>
      <protection hidden="1"/>
    </xf>
    <xf numFmtId="0" fontId="4" fillId="0" borderId="0" xfId="0" applyFont="1" applyAlignment="1" applyProtection="1">
      <alignment vertical="center"/>
      <protection hidden="1"/>
    </xf>
    <xf numFmtId="0" fontId="4" fillId="0" borderId="1" xfId="0" applyFont="1" applyBorder="1" applyAlignment="1" applyProtection="1">
      <alignment horizontal="center" vertical="center" shrinkToFit="1"/>
      <protection locked="0"/>
    </xf>
    <xf numFmtId="0" fontId="4" fillId="0" borderId="1" xfId="0" applyFont="1" applyBorder="1" applyAlignment="1" applyProtection="1">
      <alignment horizontal="right" vertical="center" shrinkToFit="1"/>
      <protection hidden="1"/>
    </xf>
    <xf numFmtId="0" fontId="4" fillId="0" borderId="14" xfId="0" applyFont="1" applyBorder="1" applyAlignment="1" applyProtection="1">
      <alignment horizontal="center" vertical="center" shrinkToFit="1"/>
      <protection hidden="1"/>
    </xf>
    <xf numFmtId="0" fontId="6" fillId="0" borderId="1" xfId="0" applyFont="1" applyBorder="1" applyAlignment="1" applyProtection="1">
      <alignment vertical="center" shrinkToFit="1"/>
      <protection hidden="1"/>
    </xf>
    <xf numFmtId="0" fontId="4" fillId="0" borderId="1" xfId="0" applyFont="1" applyBorder="1" applyAlignment="1" applyProtection="1">
      <alignment horizontal="left" vertical="center" shrinkToFit="1"/>
      <protection hidden="1"/>
    </xf>
    <xf numFmtId="0" fontId="4" fillId="0" borderId="15" xfId="0" applyFont="1" applyBorder="1" applyAlignment="1" applyProtection="1">
      <alignment horizontal="center" vertical="center" shrinkToFit="1"/>
      <protection hidden="1"/>
    </xf>
    <xf numFmtId="0" fontId="0" fillId="0" borderId="0" xfId="0" applyProtection="1">
      <protection hidden="1"/>
    </xf>
    <xf numFmtId="0" fontId="8" fillId="0" borderId="11" xfId="0" applyFont="1" applyBorder="1" applyAlignment="1" applyProtection="1">
      <alignment horizontal="center" vertical="center" shrinkToFit="1"/>
      <protection hidden="1"/>
    </xf>
    <xf numFmtId="0" fontId="8" fillId="0" borderId="2" xfId="0" applyFont="1" applyBorder="1" applyAlignment="1">
      <alignment vertical="center" shrinkToFit="1"/>
    </xf>
    <xf numFmtId="0" fontId="8" fillId="0" borderId="1" xfId="0" applyFont="1" applyBorder="1" applyAlignment="1">
      <alignment vertical="center" shrinkToFit="1"/>
    </xf>
    <xf numFmtId="0" fontId="8" fillId="0" borderId="15" xfId="0" applyFont="1" applyBorder="1" applyAlignment="1">
      <alignment vertical="center" shrinkToFit="1"/>
    </xf>
    <xf numFmtId="0" fontId="8" fillId="0" borderId="18" xfId="0" applyFont="1" applyBorder="1" applyAlignment="1">
      <alignment vertical="center" shrinkToFit="1"/>
    </xf>
    <xf numFmtId="0" fontId="8" fillId="0" borderId="1" xfId="0" applyFont="1" applyBorder="1" applyAlignment="1" applyProtection="1">
      <alignment vertical="center" shrinkToFit="1"/>
      <protection hidden="1"/>
    </xf>
    <xf numFmtId="0" fontId="9" fillId="0" borderId="0" xfId="0" applyFont="1" applyProtection="1">
      <protection hidden="1"/>
    </xf>
    <xf numFmtId="0" fontId="4" fillId="0" borderId="11" xfId="0" applyFont="1" applyBorder="1" applyAlignment="1" applyProtection="1">
      <alignment horizontal="center" vertical="center"/>
      <protection hidden="1"/>
    </xf>
    <xf numFmtId="0" fontId="4" fillId="0" borderId="2" xfId="0" applyFont="1" applyBorder="1" applyAlignment="1" applyProtection="1">
      <alignment vertical="center" shrinkToFit="1"/>
      <protection hidden="1"/>
    </xf>
    <xf numFmtId="0" fontId="4" fillId="0" borderId="15" xfId="0" applyFont="1" applyBorder="1" applyAlignment="1" applyProtection="1">
      <alignment vertical="center" shrinkToFit="1"/>
      <protection hidden="1"/>
    </xf>
    <xf numFmtId="0" fontId="4" fillId="0" borderId="18" xfId="0" applyFont="1" applyBorder="1" applyAlignment="1" applyProtection="1">
      <alignment vertical="center" shrinkToFit="1"/>
      <protection hidden="1"/>
    </xf>
    <xf numFmtId="0" fontId="4" fillId="0" borderId="12" xfId="0" applyFont="1" applyBorder="1" applyAlignment="1" applyProtection="1">
      <alignment horizontal="center" vertical="center"/>
      <protection hidden="1"/>
    </xf>
    <xf numFmtId="0" fontId="4" fillId="0" borderId="13" xfId="0" applyFont="1" applyBorder="1" applyAlignment="1" applyProtection="1">
      <alignment horizontal="center" vertical="center" shrinkToFit="1"/>
      <protection hidden="1"/>
    </xf>
    <xf numFmtId="0" fontId="4" fillId="0" borderId="11" xfId="0" applyFont="1" applyBorder="1" applyAlignment="1" applyProtection="1">
      <alignment horizontal="center" vertical="center" shrinkToFit="1"/>
      <protection hidden="1"/>
    </xf>
    <xf numFmtId="0" fontId="4" fillId="0" borderId="2"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2"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protection hidden="1"/>
    </xf>
    <xf numFmtId="0" fontId="4" fillId="0" borderId="3" xfId="0" applyFont="1" applyBorder="1" applyAlignment="1" applyProtection="1">
      <alignment horizontal="center" vertical="center" shrinkToFit="1"/>
      <protection hidden="1"/>
    </xf>
    <xf numFmtId="0" fontId="4" fillId="0" borderId="15" xfId="0" applyFont="1" applyBorder="1" applyAlignment="1" applyProtection="1">
      <alignment horizontal="center" vertical="center"/>
      <protection hidden="1"/>
    </xf>
    <xf numFmtId="0" fontId="4" fillId="0" borderId="16" xfId="0" applyFont="1" applyBorder="1" applyAlignment="1" applyProtection="1">
      <alignment horizontal="center" vertical="center"/>
      <protection hidden="1"/>
    </xf>
    <xf numFmtId="0" fontId="4" fillId="0" borderId="17" xfId="0" applyFont="1" applyBorder="1" applyAlignment="1" applyProtection="1">
      <alignment horizontal="center" vertical="center" shrinkToFit="1"/>
      <protection hidden="1"/>
    </xf>
    <xf numFmtId="0" fontId="4" fillId="0" borderId="18" xfId="0" applyFont="1" applyBorder="1" applyAlignment="1" applyProtection="1">
      <alignment horizontal="center" vertical="center"/>
      <protection hidden="1"/>
    </xf>
    <xf numFmtId="0" fontId="4" fillId="0" borderId="19" xfId="0" applyFont="1" applyBorder="1" applyAlignment="1" applyProtection="1">
      <alignment horizontal="center" vertical="center"/>
      <protection hidden="1"/>
    </xf>
    <xf numFmtId="0" fontId="4" fillId="0" borderId="20" xfId="0" applyFont="1" applyBorder="1" applyAlignment="1" applyProtection="1">
      <alignment horizontal="center" vertical="center" shrinkToFit="1"/>
      <protection hidden="1"/>
    </xf>
    <xf numFmtId="0" fontId="4" fillId="0" borderId="18" xfId="0" applyFont="1" applyBorder="1" applyAlignment="1" applyProtection="1">
      <alignment horizontal="center" vertical="center" shrinkToFit="1"/>
      <protection hidden="1"/>
    </xf>
    <xf numFmtId="0" fontId="4" fillId="0" borderId="1" xfId="0" applyFont="1" applyBorder="1" applyAlignment="1">
      <alignment horizontal="center" vertical="center"/>
    </xf>
    <xf numFmtId="0" fontId="4" fillId="0" borderId="1" xfId="0" applyFont="1" applyBorder="1" applyAlignment="1">
      <alignment vertical="center" shrinkToFit="1"/>
    </xf>
    <xf numFmtId="0" fontId="4" fillId="0" borderId="4" xfId="0" applyFont="1" applyBorder="1" applyAlignment="1">
      <alignment horizontal="center" vertical="center"/>
    </xf>
    <xf numFmtId="0" fontId="4" fillId="0" borderId="3" xfId="0" applyFont="1" applyBorder="1" applyAlignment="1">
      <alignment horizontal="center" vertical="center" shrinkToFit="1"/>
    </xf>
    <xf numFmtId="0" fontId="4" fillId="0" borderId="1" xfId="0" applyFont="1" applyBorder="1" applyAlignment="1">
      <alignment horizontal="center" vertical="center" shrinkToFit="1"/>
    </xf>
    <xf numFmtId="0" fontId="7" fillId="0" borderId="1" xfId="0" applyFont="1" applyBorder="1" applyAlignment="1" applyProtection="1">
      <alignment horizontal="center" vertical="center" shrinkToFit="1"/>
      <protection locked="0"/>
    </xf>
    <xf numFmtId="49" fontId="4" fillId="0" borderId="10" xfId="0" applyNumberFormat="1" applyFont="1" applyBorder="1" applyAlignment="1" applyProtection="1">
      <alignment horizontal="center" vertical="center"/>
      <protection hidden="1"/>
    </xf>
    <xf numFmtId="0" fontId="0" fillId="0" borderId="0" xfId="0" applyAlignment="1" applyProtection="1">
      <alignment horizontal="center"/>
      <protection hidden="1"/>
    </xf>
    <xf numFmtId="49" fontId="0" fillId="0" borderId="0" xfId="0" applyNumberFormat="1" applyAlignment="1" applyProtection="1">
      <alignment horizontal="center"/>
      <protection hidden="1"/>
    </xf>
    <xf numFmtId="0" fontId="4" fillId="0" borderId="21" xfId="0" applyFont="1" applyBorder="1" applyAlignment="1" applyProtection="1">
      <alignment horizontal="center" vertical="center" shrinkToFit="1"/>
      <protection hidden="1"/>
    </xf>
    <xf numFmtId="0" fontId="4" fillId="0" borderId="21" xfId="0" applyFont="1" applyBorder="1" applyAlignment="1" applyProtection="1">
      <alignment horizontal="center" vertical="center" shrinkToFit="1"/>
      <protection locked="0"/>
    </xf>
    <xf numFmtId="0" fontId="0" fillId="0" borderId="0" xfId="0" applyAlignment="1" applyProtection="1">
      <alignment horizontal="right" vertical="center"/>
      <protection hidden="1"/>
    </xf>
    <xf numFmtId="42" fontId="0" fillId="0" borderId="0" xfId="0" applyNumberFormat="1" applyProtection="1">
      <protection hidden="1"/>
    </xf>
    <xf numFmtId="0" fontId="0" fillId="0" borderId="0" xfId="0" quotePrefix="1" applyProtection="1">
      <protection hidden="1"/>
    </xf>
    <xf numFmtId="0" fontId="4" fillId="0" borderId="4" xfId="0" applyFont="1" applyBorder="1" applyAlignment="1" applyProtection="1">
      <alignment vertical="center" shrinkToFit="1"/>
      <protection hidden="1"/>
    </xf>
    <xf numFmtId="0" fontId="4" fillId="0" borderId="3" xfId="0" applyFont="1" applyBorder="1" applyAlignment="1" applyProtection="1">
      <alignment vertical="center" shrinkToFit="1"/>
      <protection hidden="1"/>
    </xf>
    <xf numFmtId="0" fontId="0" fillId="0" borderId="0" xfId="0" applyAlignment="1" applyProtection="1">
      <alignment vertical="center" shrinkToFit="1"/>
      <protection hidden="1"/>
    </xf>
    <xf numFmtId="42" fontId="0" fillId="0" borderId="0" xfId="0" applyNumberFormat="1" applyAlignment="1" applyProtection="1">
      <alignment horizontal="right" vertical="center" shrinkToFit="1"/>
      <protection hidden="1"/>
    </xf>
    <xf numFmtId="0" fontId="0" fillId="0" borderId="1" xfId="0" applyBorder="1" applyAlignment="1" applyProtection="1">
      <alignment horizontal="right" vertical="center" shrinkToFit="1"/>
      <protection locked="0"/>
    </xf>
    <xf numFmtId="0" fontId="4" fillId="0" borderId="16" xfId="0" applyFont="1" applyBorder="1" applyAlignment="1" applyProtection="1">
      <alignment horizontal="left" vertical="center"/>
      <protection hidden="1"/>
    </xf>
    <xf numFmtId="0" fontId="0" fillId="0" borderId="0" xfId="0" applyAlignment="1" applyProtection="1">
      <alignment vertical="center"/>
      <protection locked="0" hidden="1"/>
    </xf>
    <xf numFmtId="0" fontId="4" fillId="0" borderId="5" xfId="0" applyFont="1" applyBorder="1" applyAlignment="1" applyProtection="1">
      <alignment vertical="center" shrinkToFit="1"/>
      <protection hidden="1"/>
    </xf>
    <xf numFmtId="0" fontId="10" fillId="0" borderId="0" xfId="0" applyFont="1" applyAlignment="1" applyProtection="1">
      <alignment vertical="center" shrinkToFit="1"/>
      <protection hidden="1"/>
    </xf>
    <xf numFmtId="0" fontId="0" fillId="0" borderId="4"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4" fillId="0" borderId="9" xfId="0" applyFont="1" applyBorder="1" applyAlignment="1" applyProtection="1">
      <alignment horizontal="right" vertical="center"/>
      <protection hidden="1"/>
    </xf>
    <xf numFmtId="0" fontId="4" fillId="0" borderId="8" xfId="0" applyFont="1" applyBorder="1" applyAlignment="1" applyProtection="1">
      <alignment horizontal="right" vertical="center"/>
      <protection hidden="1"/>
    </xf>
  </cellXfs>
  <cellStyles count="147">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s>
  <dxfs count="18">
    <dxf>
      <font>
        <color rgb="FFFF0000"/>
      </font>
      <fill>
        <patternFill patternType="none">
          <bgColor indexed="65"/>
        </patternFill>
      </fill>
    </dxf>
    <dxf>
      <font>
        <color auto="1"/>
      </font>
      <fill>
        <patternFill patternType="solid">
          <fgColor indexed="64"/>
          <bgColor theme="5" tint="0.39997558519241921"/>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ont>
        <color rgb="FFFF0000"/>
      </font>
      <fill>
        <patternFill patternType="none">
          <bgColor indexed="65"/>
        </patternFill>
      </fill>
    </dxf>
    <dxf>
      <fill>
        <patternFill>
          <bgColor rgb="FFFFFF00"/>
        </patternFill>
      </fill>
    </dxf>
    <dxf>
      <fill>
        <patternFill>
          <bgColor rgb="FFFFFF00"/>
        </patternFill>
      </fill>
    </dxf>
    <dxf>
      <fill>
        <patternFill>
          <bgColor rgb="FFFFFF00"/>
        </patternFill>
      </fill>
    </dxf>
    <dxf>
      <font>
        <color auto="1"/>
      </font>
      <fill>
        <patternFill patternType="solid">
          <fgColor indexed="64"/>
          <bgColor rgb="FFFFFF00"/>
        </patternFill>
      </fill>
    </dxf>
    <dxf>
      <font>
        <color rgb="FFFF0000"/>
      </font>
      <fill>
        <patternFill patternType="none">
          <bgColor indexed="65"/>
        </patternFill>
      </fill>
    </dxf>
    <dxf>
      <font>
        <color rgb="FFFF0000"/>
      </font>
      <fill>
        <patternFill patternType="none">
          <bgColor indexed="65"/>
        </patternFill>
      </fill>
    </dxf>
    <dxf>
      <font>
        <color rgb="FFFF0000"/>
      </font>
      <fill>
        <patternFill patternType="none">
          <bgColor indexed="65"/>
        </patternFill>
      </fill>
    </dxf>
    <dxf>
      <font>
        <color rgb="FFFF0000"/>
      </font>
      <fill>
        <patternFill patternType="none">
          <bgColor indexed="65"/>
        </patternFill>
      </fill>
    </dxf>
    <dxf>
      <font>
        <color rgb="FFFF0000"/>
      </font>
      <fill>
        <patternFill patternType="none">
          <bgColor indexed="65"/>
        </patternFill>
      </fill>
    </dxf>
    <dxf>
      <font>
        <color rgb="FFFF0000"/>
      </font>
      <fill>
        <patternFill patternType="none">
          <bgColor indexed="65"/>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R341"/>
  <sheetViews>
    <sheetView topLeftCell="A1048576" workbookViewId="0">
      <selection activeCell="D1" sqref="A1:XFD1048576"/>
    </sheetView>
  </sheetViews>
  <sheetFormatPr baseColWidth="10" defaultColWidth="12.83203125" defaultRowHeight="15" zeroHeight="1"/>
  <cols>
    <col min="1" max="1" width="20" style="51" bestFit="1" customWidth="1"/>
    <col min="2" max="2" width="10.33203125" style="16" bestFit="1" customWidth="1"/>
    <col min="3" max="3" width="6.33203125" style="16" bestFit="1" customWidth="1"/>
    <col min="4" max="4" width="35.83203125" style="16" customWidth="1"/>
    <col min="5" max="5" width="6.33203125" style="16" bestFit="1" customWidth="1"/>
    <col min="6" max="6" width="13.33203125" style="50" customWidth="1"/>
    <col min="7" max="7" width="29.83203125" style="23" customWidth="1"/>
    <col min="8" max="8" width="13.83203125" style="16" customWidth="1"/>
    <col min="9" max="10" width="18.83203125" style="16" customWidth="1"/>
    <col min="11" max="11" width="13.83203125" style="16" customWidth="1"/>
    <col min="12" max="16384" width="12.83203125" style="16"/>
  </cols>
  <sheetData>
    <row r="1" spans="1:18" ht="16" hidden="1" thickBot="1">
      <c r="C1" s="16" t="s">
        <v>7</v>
      </c>
    </row>
    <row r="2" spans="1:18" ht="16" hidden="1" thickBot="1">
      <c r="A2" s="49" t="s">
        <v>15</v>
      </c>
      <c r="B2" s="24" t="s">
        <v>27</v>
      </c>
      <c r="C2" s="28" t="s">
        <v>48</v>
      </c>
      <c r="D2" s="24" t="s">
        <v>10</v>
      </c>
      <c r="E2" s="29"/>
      <c r="F2" s="24" t="s">
        <v>11</v>
      </c>
      <c r="G2" s="17" t="s">
        <v>12</v>
      </c>
      <c r="H2" s="30"/>
      <c r="I2" s="30" t="s">
        <v>13</v>
      </c>
      <c r="J2" s="12" t="s">
        <v>14</v>
      </c>
      <c r="K2" s="12"/>
      <c r="L2" s="16" t="s">
        <v>40</v>
      </c>
      <c r="M2" s="55"/>
      <c r="N2" s="55"/>
    </row>
    <row r="3" spans="1:18" hidden="1">
      <c r="A3" s="25" t="str">
        <f>B3&amp;"："&amp;D3</f>
        <v>北海道：旭川医科大学</v>
      </c>
      <c r="B3" s="31" t="s">
        <v>21</v>
      </c>
      <c r="C3" s="32" t="s">
        <v>16</v>
      </c>
      <c r="D3" s="25" t="s">
        <v>50</v>
      </c>
      <c r="E3" s="1"/>
      <c r="F3" s="39" t="s">
        <v>430</v>
      </c>
      <c r="G3" s="18" t="s">
        <v>1106</v>
      </c>
      <c r="H3" s="25"/>
      <c r="I3" s="25" t="s">
        <v>431</v>
      </c>
      <c r="J3" s="33"/>
      <c r="K3" s="3"/>
      <c r="L3" s="54" t="s">
        <v>32</v>
      </c>
      <c r="M3" s="55">
        <v>1000</v>
      </c>
      <c r="N3" s="55"/>
    </row>
    <row r="4" spans="1:18" hidden="1">
      <c r="A4" s="3" t="str">
        <f t="shared" ref="A4:A67" si="0">B4&amp;"："&amp;D4</f>
        <v>北海道：室蘭工業大学</v>
      </c>
      <c r="B4" s="2" t="s">
        <v>21</v>
      </c>
      <c r="C4" s="34" t="s">
        <v>16</v>
      </c>
      <c r="D4" s="3" t="s">
        <v>51</v>
      </c>
      <c r="E4" s="35"/>
      <c r="F4" s="2" t="s">
        <v>432</v>
      </c>
      <c r="G4" s="19" t="s">
        <v>1107</v>
      </c>
      <c r="H4" s="3"/>
      <c r="I4" s="3" t="s">
        <v>433</v>
      </c>
      <c r="J4" s="4"/>
      <c r="K4" s="3"/>
      <c r="L4" s="54" t="s">
        <v>33</v>
      </c>
      <c r="M4" s="55">
        <v>2000</v>
      </c>
      <c r="N4" s="55"/>
    </row>
    <row r="5" spans="1:18" hidden="1">
      <c r="A5" s="3" t="str">
        <f t="shared" si="0"/>
        <v>北海道：小樽商科大学</v>
      </c>
      <c r="B5" s="2" t="s">
        <v>21</v>
      </c>
      <c r="C5" s="34" t="s">
        <v>16</v>
      </c>
      <c r="D5" s="3" t="s">
        <v>52</v>
      </c>
      <c r="E5" s="35"/>
      <c r="F5" s="2" t="s">
        <v>434</v>
      </c>
      <c r="G5" s="19" t="s">
        <v>1108</v>
      </c>
      <c r="H5" s="3"/>
      <c r="I5" s="3" t="s">
        <v>435</v>
      </c>
      <c r="J5" s="4"/>
      <c r="K5" s="3"/>
      <c r="L5" s="16" t="s">
        <v>40</v>
      </c>
      <c r="M5" s="55"/>
    </row>
    <row r="6" spans="1:18" hidden="1">
      <c r="A6" s="3" t="str">
        <f t="shared" si="0"/>
        <v>北海道：帯広畜産大学</v>
      </c>
      <c r="B6" s="2" t="s">
        <v>21</v>
      </c>
      <c r="C6" s="34" t="s">
        <v>16</v>
      </c>
      <c r="D6" s="3" t="s">
        <v>53</v>
      </c>
      <c r="E6" s="35"/>
      <c r="F6" s="2" t="s">
        <v>436</v>
      </c>
      <c r="G6" s="19" t="s">
        <v>1109</v>
      </c>
      <c r="H6" s="3"/>
      <c r="I6" s="3" t="s">
        <v>437</v>
      </c>
      <c r="J6" s="4"/>
      <c r="K6" s="3"/>
      <c r="L6" s="16" t="s">
        <v>38</v>
      </c>
      <c r="M6" s="55">
        <v>5000</v>
      </c>
      <c r="P6" s="55"/>
      <c r="R6" s="55"/>
    </row>
    <row r="7" spans="1:18" ht="16" hidden="1" thickBot="1">
      <c r="A7" s="26" t="str">
        <f t="shared" si="0"/>
        <v>北海道：北海道教育大学旭川校</v>
      </c>
      <c r="B7" s="36" t="s">
        <v>21</v>
      </c>
      <c r="C7" s="37" t="s">
        <v>16</v>
      </c>
      <c r="D7" s="26" t="s">
        <v>54</v>
      </c>
      <c r="E7" s="38"/>
      <c r="F7" s="36" t="s">
        <v>438</v>
      </c>
      <c r="G7" s="20" t="s">
        <v>1110</v>
      </c>
      <c r="H7" s="26"/>
      <c r="I7" s="26" t="s">
        <v>439</v>
      </c>
      <c r="J7" s="15" t="s">
        <v>440</v>
      </c>
      <c r="K7" s="3"/>
      <c r="L7" s="16" t="s">
        <v>37</v>
      </c>
      <c r="M7" s="55">
        <v>10000</v>
      </c>
      <c r="P7" s="55"/>
      <c r="R7" s="55"/>
    </row>
    <row r="8" spans="1:18" hidden="1">
      <c r="A8" s="27" t="str">
        <f t="shared" si="0"/>
        <v>北海道：北海道教育大学釧路校</v>
      </c>
      <c r="B8" s="39" t="s">
        <v>21</v>
      </c>
      <c r="C8" s="40" t="s">
        <v>16</v>
      </c>
      <c r="D8" s="27" t="s">
        <v>55</v>
      </c>
      <c r="E8" s="41"/>
      <c r="F8" s="39" t="s">
        <v>441</v>
      </c>
      <c r="G8" s="21" t="s">
        <v>442</v>
      </c>
      <c r="H8" s="27"/>
      <c r="I8" s="27" t="s">
        <v>443</v>
      </c>
      <c r="J8" s="42" t="s">
        <v>444</v>
      </c>
      <c r="K8" s="3"/>
      <c r="L8" s="16" t="s">
        <v>36</v>
      </c>
      <c r="M8" s="55">
        <v>20000</v>
      </c>
      <c r="P8" s="55"/>
      <c r="R8" s="55"/>
    </row>
    <row r="9" spans="1:18" hidden="1">
      <c r="A9" s="3" t="str">
        <f t="shared" si="0"/>
        <v>北海道：北海道教育大学札幌校</v>
      </c>
      <c r="B9" s="2" t="s">
        <v>21</v>
      </c>
      <c r="C9" s="34" t="s">
        <v>16</v>
      </c>
      <c r="D9" s="3" t="s">
        <v>56</v>
      </c>
      <c r="E9" s="35"/>
      <c r="F9" s="2" t="s">
        <v>445</v>
      </c>
      <c r="G9" s="19" t="s">
        <v>446</v>
      </c>
      <c r="H9" s="3"/>
      <c r="I9" s="3" t="s">
        <v>447</v>
      </c>
      <c r="J9" s="4" t="s">
        <v>448</v>
      </c>
      <c r="K9" s="3"/>
      <c r="L9" s="16" t="s">
        <v>35</v>
      </c>
      <c r="M9" s="55">
        <v>50000</v>
      </c>
      <c r="P9" s="55"/>
      <c r="R9" s="55"/>
    </row>
    <row r="10" spans="1:18" hidden="1">
      <c r="A10" s="3" t="str">
        <f t="shared" si="0"/>
        <v>北海道：北海道教育大学函館校</v>
      </c>
      <c r="B10" s="2" t="s">
        <v>21</v>
      </c>
      <c r="C10" s="34" t="s">
        <v>16</v>
      </c>
      <c r="D10" s="3" t="s">
        <v>57</v>
      </c>
      <c r="E10" s="35"/>
      <c r="F10" s="2" t="s">
        <v>449</v>
      </c>
      <c r="G10" s="19" t="s">
        <v>450</v>
      </c>
      <c r="H10" s="3"/>
      <c r="I10" s="3" t="s">
        <v>451</v>
      </c>
      <c r="J10" s="4" t="s">
        <v>452</v>
      </c>
      <c r="K10" s="3"/>
      <c r="L10" s="16" t="s">
        <v>34</v>
      </c>
      <c r="M10" s="55">
        <v>100000</v>
      </c>
      <c r="P10" s="55"/>
      <c r="R10" s="55"/>
    </row>
    <row r="11" spans="1:18" hidden="1">
      <c r="A11" s="3" t="str">
        <f t="shared" si="0"/>
        <v>北海道：北海道大学</v>
      </c>
      <c r="B11" s="2" t="s">
        <v>21</v>
      </c>
      <c r="C11" s="34" t="s">
        <v>16</v>
      </c>
      <c r="D11" s="3" t="s">
        <v>58</v>
      </c>
      <c r="E11" s="35"/>
      <c r="F11" s="2" t="s">
        <v>453</v>
      </c>
      <c r="G11" s="19" t="s">
        <v>1111</v>
      </c>
      <c r="H11" s="3"/>
      <c r="I11" s="3" t="s">
        <v>454</v>
      </c>
      <c r="J11" s="4"/>
      <c r="K11" s="3"/>
      <c r="M11" s="55"/>
    </row>
    <row r="12" spans="1:18" ht="16" hidden="1" thickBot="1">
      <c r="A12" s="26" t="str">
        <f t="shared" si="0"/>
        <v>北海道：北見工業大学</v>
      </c>
      <c r="B12" s="36" t="s">
        <v>21</v>
      </c>
      <c r="C12" s="37" t="s">
        <v>16</v>
      </c>
      <c r="D12" s="26" t="s">
        <v>59</v>
      </c>
      <c r="E12" s="38"/>
      <c r="F12" s="36" t="s">
        <v>455</v>
      </c>
      <c r="G12" s="20" t="s">
        <v>1112</v>
      </c>
      <c r="H12" s="26"/>
      <c r="I12" s="26" t="s">
        <v>456</v>
      </c>
      <c r="J12" s="15"/>
      <c r="K12" s="3"/>
      <c r="M12" s="55"/>
    </row>
    <row r="13" spans="1:18" hidden="1">
      <c r="A13" s="27" t="str">
        <f t="shared" si="0"/>
        <v>北海道：公立千歳科学技術大学</v>
      </c>
      <c r="B13" s="39" t="s">
        <v>21</v>
      </c>
      <c r="C13" s="40" t="s">
        <v>60</v>
      </c>
      <c r="D13" s="27" t="s">
        <v>61</v>
      </c>
      <c r="E13" s="41"/>
      <c r="F13" s="39" t="s">
        <v>457</v>
      </c>
      <c r="G13" s="21" t="s">
        <v>1113</v>
      </c>
      <c r="H13" s="27"/>
      <c r="I13" s="27" t="s">
        <v>458</v>
      </c>
      <c r="J13" s="42"/>
      <c r="K13" s="3"/>
      <c r="M13" s="55"/>
    </row>
    <row r="14" spans="1:18" hidden="1">
      <c r="A14" s="3" t="str">
        <f t="shared" si="0"/>
        <v>北海道：釧路公立大学</v>
      </c>
      <c r="B14" s="2" t="s">
        <v>21</v>
      </c>
      <c r="C14" s="34" t="s">
        <v>60</v>
      </c>
      <c r="D14" s="3" t="s">
        <v>62</v>
      </c>
      <c r="E14" s="35"/>
      <c r="F14" s="2" t="s">
        <v>459</v>
      </c>
      <c r="G14" s="19" t="s">
        <v>1114</v>
      </c>
      <c r="H14" s="3"/>
      <c r="I14" s="3" t="s">
        <v>460</v>
      </c>
      <c r="J14" s="4"/>
      <c r="K14" s="3"/>
    </row>
    <row r="15" spans="1:18" hidden="1">
      <c r="A15" s="3" t="str">
        <f t="shared" si="0"/>
        <v>北海道：札幌医科大学</v>
      </c>
      <c r="B15" s="2" t="s">
        <v>21</v>
      </c>
      <c r="C15" s="34" t="s">
        <v>60</v>
      </c>
      <c r="D15" s="3" t="s">
        <v>63</v>
      </c>
      <c r="E15" s="35"/>
      <c r="F15" s="2" t="s">
        <v>461</v>
      </c>
      <c r="G15" s="19" t="s">
        <v>1115</v>
      </c>
      <c r="H15" s="3"/>
      <c r="I15" s="3" t="s">
        <v>462</v>
      </c>
      <c r="J15" s="4"/>
      <c r="K15" s="3"/>
      <c r="L15" s="16" t="s">
        <v>40</v>
      </c>
      <c r="M15" s="16" t="s">
        <v>40</v>
      </c>
      <c r="N15" s="16" t="str">
        <f>L15&amp;M15</f>
        <v>申し込まない申し込まない</v>
      </c>
    </row>
    <row r="16" spans="1:18" hidden="1">
      <c r="A16" s="3" t="str">
        <f t="shared" si="0"/>
        <v>北海道：札幌学院大学</v>
      </c>
      <c r="B16" s="2" t="s">
        <v>21</v>
      </c>
      <c r="C16" s="34" t="s">
        <v>17</v>
      </c>
      <c r="D16" s="3" t="s">
        <v>64</v>
      </c>
      <c r="E16" s="35"/>
      <c r="F16" s="2" t="s">
        <v>463</v>
      </c>
      <c r="G16" s="19" t="s">
        <v>1116</v>
      </c>
      <c r="H16" s="3"/>
      <c r="I16" s="3" t="s">
        <v>464</v>
      </c>
      <c r="J16" s="4"/>
      <c r="K16" s="3"/>
      <c r="L16" s="16" t="s">
        <v>40</v>
      </c>
      <c r="M16" s="16" t="s">
        <v>34</v>
      </c>
      <c r="N16" s="16" t="str">
        <f t="shared" ref="N16:N32" si="1">L16&amp;M16</f>
        <v>申し込まない裏表紙</v>
      </c>
      <c r="O16" s="16" t="s">
        <v>47</v>
      </c>
    </row>
    <row r="17" spans="1:15" ht="16" hidden="1" thickBot="1">
      <c r="A17" s="26" t="str">
        <f t="shared" si="0"/>
        <v>北海道：札幌大学</v>
      </c>
      <c r="B17" s="36" t="s">
        <v>21</v>
      </c>
      <c r="C17" s="37" t="s">
        <v>17</v>
      </c>
      <c r="D17" s="26" t="s">
        <v>65</v>
      </c>
      <c r="E17" s="38"/>
      <c r="F17" s="36" t="s">
        <v>465</v>
      </c>
      <c r="G17" s="20" t="s">
        <v>1117</v>
      </c>
      <c r="H17" s="26"/>
      <c r="I17" s="26" t="s">
        <v>466</v>
      </c>
      <c r="J17" s="15"/>
      <c r="K17" s="3"/>
      <c r="L17" s="16" t="s">
        <v>40</v>
      </c>
      <c r="M17" s="16" t="s">
        <v>35</v>
      </c>
      <c r="N17" s="16" t="str">
        <f t="shared" si="1"/>
        <v>申し込まない裏表紙裏</v>
      </c>
      <c r="O17" s="16" t="s">
        <v>47</v>
      </c>
    </row>
    <row r="18" spans="1:15" hidden="1">
      <c r="A18" s="27" t="str">
        <f t="shared" si="0"/>
        <v>北海道：東京農業大学北海道オホーツクキャンパス</v>
      </c>
      <c r="B18" s="39" t="s">
        <v>21</v>
      </c>
      <c r="C18" s="40" t="s">
        <v>17</v>
      </c>
      <c r="D18" s="27" t="s">
        <v>66</v>
      </c>
      <c r="E18" s="41"/>
      <c r="F18" s="39" t="s">
        <v>467</v>
      </c>
      <c r="G18" s="21" t="s">
        <v>1118</v>
      </c>
      <c r="H18" s="27"/>
      <c r="I18" s="27" t="s">
        <v>468</v>
      </c>
      <c r="J18" s="42"/>
      <c r="K18" s="3"/>
      <c r="L18" s="16" t="s">
        <v>40</v>
      </c>
      <c r="M18" s="16" t="s">
        <v>36</v>
      </c>
      <c r="N18" s="16" t="str">
        <f t="shared" si="1"/>
        <v>申し込まない中1/1ページ</v>
      </c>
      <c r="O18" s="16" t="s">
        <v>47</v>
      </c>
    </row>
    <row r="19" spans="1:15" hidden="1">
      <c r="A19" s="3" t="str">
        <f t="shared" si="0"/>
        <v>北海道：藤女子大学</v>
      </c>
      <c r="B19" s="2" t="s">
        <v>21</v>
      </c>
      <c r="C19" s="34" t="s">
        <v>17</v>
      </c>
      <c r="D19" s="3" t="s">
        <v>67</v>
      </c>
      <c r="E19" s="35"/>
      <c r="F19" s="2" t="s">
        <v>469</v>
      </c>
      <c r="G19" s="19" t="s">
        <v>1119</v>
      </c>
      <c r="H19" s="3"/>
      <c r="I19" s="3" t="s">
        <v>470</v>
      </c>
      <c r="J19" s="4"/>
      <c r="K19" s="3"/>
      <c r="L19" s="16" t="s">
        <v>40</v>
      </c>
      <c r="M19" s="16" t="s">
        <v>37</v>
      </c>
      <c r="N19" s="16" t="str">
        <f t="shared" si="1"/>
        <v>申し込まない中1/2ページ</v>
      </c>
      <c r="O19" s="16" t="s">
        <v>47</v>
      </c>
    </row>
    <row r="20" spans="1:15" hidden="1">
      <c r="A20" s="3" t="str">
        <f t="shared" si="0"/>
        <v>北海道：北海学園大学</v>
      </c>
      <c r="B20" s="2" t="s">
        <v>21</v>
      </c>
      <c r="C20" s="34" t="s">
        <v>17</v>
      </c>
      <c r="D20" s="3" t="s">
        <v>68</v>
      </c>
      <c r="E20" s="35"/>
      <c r="F20" s="2" t="s">
        <v>471</v>
      </c>
      <c r="G20" s="19" t="s">
        <v>1120</v>
      </c>
      <c r="H20" s="3"/>
      <c r="I20" s="3" t="s">
        <v>472</v>
      </c>
      <c r="J20" s="4"/>
      <c r="K20" s="3"/>
      <c r="L20" s="16" t="s">
        <v>40</v>
      </c>
      <c r="M20" s="16" t="s">
        <v>38</v>
      </c>
      <c r="N20" s="16" t="str">
        <f t="shared" si="1"/>
        <v>申し込まない中1/4ページ</v>
      </c>
      <c r="O20" s="16" t="s">
        <v>47</v>
      </c>
    </row>
    <row r="21" spans="1:15" hidden="1">
      <c r="A21" s="3" t="str">
        <f t="shared" si="0"/>
        <v>北海道：北海道医療大学</v>
      </c>
      <c r="B21" s="2" t="s">
        <v>21</v>
      </c>
      <c r="C21" s="34" t="s">
        <v>17</v>
      </c>
      <c r="D21" s="3" t="s">
        <v>69</v>
      </c>
      <c r="E21" s="35"/>
      <c r="F21" s="2" t="s">
        <v>473</v>
      </c>
      <c r="G21" s="19" t="s">
        <v>1121</v>
      </c>
      <c r="H21" s="3"/>
      <c r="I21" s="3" t="s">
        <v>474</v>
      </c>
      <c r="J21" s="4"/>
      <c r="K21" s="3"/>
      <c r="L21" s="54" t="s">
        <v>32</v>
      </c>
      <c r="M21" s="16" t="s">
        <v>40</v>
      </c>
      <c r="N21" s="16" t="str">
        <f t="shared" si="1"/>
        <v>１行（一口）申し込まない</v>
      </c>
    </row>
    <row r="22" spans="1:15" ht="16" hidden="1" thickBot="1">
      <c r="A22" s="26" t="str">
        <f t="shared" si="0"/>
        <v>北海道：北海道科学大学</v>
      </c>
      <c r="B22" s="36" t="s">
        <v>21</v>
      </c>
      <c r="C22" s="37" t="s">
        <v>17</v>
      </c>
      <c r="D22" s="26" t="s">
        <v>70</v>
      </c>
      <c r="E22" s="38"/>
      <c r="F22" s="36" t="s">
        <v>475</v>
      </c>
      <c r="G22" s="20" t="s">
        <v>1122</v>
      </c>
      <c r="H22" s="26"/>
      <c r="I22" s="26" t="s">
        <v>476</v>
      </c>
      <c r="J22" s="15"/>
      <c r="K22" s="3"/>
      <c r="L22" s="54" t="s">
        <v>32</v>
      </c>
      <c r="M22" s="16" t="s">
        <v>34</v>
      </c>
      <c r="N22" s="16" t="str">
        <f t="shared" si="1"/>
        <v>１行（一口）裏表紙</v>
      </c>
      <c r="O22" s="16" t="s">
        <v>46</v>
      </c>
    </row>
    <row r="23" spans="1:15" hidden="1">
      <c r="A23" s="27" t="str">
        <f t="shared" si="0"/>
        <v>北海道：北海道文教大学</v>
      </c>
      <c r="B23" s="39" t="s">
        <v>21</v>
      </c>
      <c r="C23" s="40" t="s">
        <v>17</v>
      </c>
      <c r="D23" s="27" t="s">
        <v>71</v>
      </c>
      <c r="E23" s="41"/>
      <c r="F23" s="39" t="s">
        <v>477</v>
      </c>
      <c r="G23" s="21" t="s">
        <v>1123</v>
      </c>
      <c r="H23" s="27"/>
      <c r="I23" s="27" t="s">
        <v>478</v>
      </c>
      <c r="J23" s="42"/>
      <c r="K23" s="3"/>
      <c r="L23" s="54" t="s">
        <v>32</v>
      </c>
      <c r="M23" s="16" t="s">
        <v>35</v>
      </c>
      <c r="N23" s="16" t="str">
        <f t="shared" si="1"/>
        <v>１行（一口）裏表紙裏</v>
      </c>
      <c r="O23" s="16" t="s">
        <v>46</v>
      </c>
    </row>
    <row r="24" spans="1:15" hidden="1">
      <c r="A24" s="3" t="str">
        <f t="shared" si="0"/>
        <v>北海道：北星学園大学</v>
      </c>
      <c r="B24" s="2" t="s">
        <v>21</v>
      </c>
      <c r="C24" s="34" t="s">
        <v>17</v>
      </c>
      <c r="D24" s="3" t="s">
        <v>72</v>
      </c>
      <c r="E24" s="35"/>
      <c r="F24" s="2" t="s">
        <v>479</v>
      </c>
      <c r="G24" s="19" t="s">
        <v>1124</v>
      </c>
      <c r="H24" s="3"/>
      <c r="I24" s="3" t="s">
        <v>480</v>
      </c>
      <c r="J24" s="4"/>
      <c r="K24" s="3"/>
      <c r="L24" s="54" t="s">
        <v>32</v>
      </c>
      <c r="M24" s="16" t="s">
        <v>36</v>
      </c>
      <c r="N24" s="16" t="str">
        <f t="shared" si="1"/>
        <v>１行（一口）中1/1ページ</v>
      </c>
      <c r="O24" s="16" t="s">
        <v>46</v>
      </c>
    </row>
    <row r="25" spans="1:15" hidden="1">
      <c r="A25" s="3" t="str">
        <f t="shared" si="0"/>
        <v>北海道：酪農学園大学</v>
      </c>
      <c r="B25" s="2" t="s">
        <v>21</v>
      </c>
      <c r="C25" s="34" t="s">
        <v>17</v>
      </c>
      <c r="D25" s="3" t="s">
        <v>73</v>
      </c>
      <c r="E25" s="35"/>
      <c r="F25" s="2" t="s">
        <v>481</v>
      </c>
      <c r="G25" s="19" t="s">
        <v>1125</v>
      </c>
      <c r="H25" s="3"/>
      <c r="I25" s="3" t="s">
        <v>482</v>
      </c>
      <c r="J25" s="4"/>
      <c r="K25" s="3"/>
      <c r="L25" s="54" t="s">
        <v>32</v>
      </c>
      <c r="M25" s="16" t="s">
        <v>37</v>
      </c>
      <c r="N25" s="16" t="str">
        <f t="shared" si="1"/>
        <v>１行（一口）中1/2ページ</v>
      </c>
      <c r="O25" s="16" t="s">
        <v>46</v>
      </c>
    </row>
    <row r="26" spans="1:15" hidden="1">
      <c r="A26" s="3" t="str">
        <f t="shared" si="0"/>
        <v>青森県：弘前大学</v>
      </c>
      <c r="B26" s="2" t="s">
        <v>22</v>
      </c>
      <c r="C26" s="34" t="s">
        <v>16</v>
      </c>
      <c r="D26" s="3" t="s">
        <v>74</v>
      </c>
      <c r="E26" s="35"/>
      <c r="F26" s="2" t="s">
        <v>483</v>
      </c>
      <c r="G26" s="19" t="s">
        <v>1126</v>
      </c>
      <c r="H26" s="3"/>
      <c r="I26" s="3" t="s">
        <v>484</v>
      </c>
      <c r="J26" s="4"/>
      <c r="K26" s="3"/>
      <c r="L26" s="54" t="s">
        <v>32</v>
      </c>
      <c r="M26" s="16" t="s">
        <v>38</v>
      </c>
      <c r="N26" s="16" t="str">
        <f t="shared" si="1"/>
        <v>１行（一口）中1/4ページ</v>
      </c>
      <c r="O26" s="16" t="s">
        <v>46</v>
      </c>
    </row>
    <row r="27" spans="1:15" ht="16" hidden="1" thickBot="1">
      <c r="A27" s="26" t="str">
        <f t="shared" si="0"/>
        <v>青森県：八戸学院大学</v>
      </c>
      <c r="B27" s="36" t="s">
        <v>22</v>
      </c>
      <c r="C27" s="37" t="s">
        <v>17</v>
      </c>
      <c r="D27" s="26" t="s">
        <v>75</v>
      </c>
      <c r="E27" s="38"/>
      <c r="F27" s="36" t="s">
        <v>485</v>
      </c>
      <c r="G27" s="20" t="s">
        <v>1127</v>
      </c>
      <c r="H27" s="26"/>
      <c r="I27" s="26" t="s">
        <v>486</v>
      </c>
      <c r="J27" s="15"/>
      <c r="K27" s="3"/>
      <c r="L27" s="54" t="s">
        <v>33</v>
      </c>
      <c r="M27" s="16" t="s">
        <v>40</v>
      </c>
      <c r="N27" s="16" t="str">
        <f t="shared" si="1"/>
        <v>２行（二口）申し込まない</v>
      </c>
      <c r="O27" s="56"/>
    </row>
    <row r="28" spans="1:15" hidden="1">
      <c r="A28" s="3" t="str">
        <f t="shared" si="0"/>
        <v>青森県：八戸工業大学</v>
      </c>
      <c r="B28" s="2" t="s">
        <v>22</v>
      </c>
      <c r="C28" s="34" t="s">
        <v>17</v>
      </c>
      <c r="D28" s="3" t="s">
        <v>76</v>
      </c>
      <c r="E28" s="35"/>
      <c r="F28" s="2" t="s">
        <v>487</v>
      </c>
      <c r="G28" s="19" t="s">
        <v>1128</v>
      </c>
      <c r="H28" s="3"/>
      <c r="I28" s="3" t="s">
        <v>488</v>
      </c>
      <c r="J28" s="4"/>
      <c r="K28" s="3"/>
      <c r="L28" s="54" t="s">
        <v>33</v>
      </c>
      <c r="M28" s="16" t="s">
        <v>34</v>
      </c>
      <c r="N28" s="16" t="str">
        <f t="shared" si="1"/>
        <v>２行（二口）裏表紙</v>
      </c>
    </row>
    <row r="29" spans="1:15" hidden="1">
      <c r="A29" s="3" t="str">
        <f t="shared" si="0"/>
        <v>青森県：北里大学 十和田キャンパス</v>
      </c>
      <c r="B29" s="2" t="s">
        <v>77</v>
      </c>
      <c r="C29" s="34" t="s">
        <v>17</v>
      </c>
      <c r="D29" s="3" t="s">
        <v>78</v>
      </c>
      <c r="E29" s="35"/>
      <c r="F29" s="2" t="s">
        <v>489</v>
      </c>
      <c r="G29" s="19" t="s">
        <v>1129</v>
      </c>
      <c r="H29" s="3"/>
      <c r="I29" s="3" t="s">
        <v>490</v>
      </c>
      <c r="J29" s="4"/>
      <c r="K29" s="3"/>
      <c r="L29" s="54" t="s">
        <v>33</v>
      </c>
      <c r="M29" s="16" t="s">
        <v>35</v>
      </c>
      <c r="N29" s="16" t="str">
        <f t="shared" si="1"/>
        <v>２行（二口）裏表紙裏</v>
      </c>
    </row>
    <row r="30" spans="1:15" hidden="1">
      <c r="A30" s="3" t="str">
        <f t="shared" si="0"/>
        <v>岩手県：岩手大学</v>
      </c>
      <c r="B30" s="2" t="s">
        <v>23</v>
      </c>
      <c r="C30" s="34" t="s">
        <v>16</v>
      </c>
      <c r="D30" s="3" t="s">
        <v>79</v>
      </c>
      <c r="E30" s="35"/>
      <c r="F30" s="2" t="s">
        <v>491</v>
      </c>
      <c r="G30" s="19" t="s">
        <v>1130</v>
      </c>
      <c r="H30" s="3"/>
      <c r="I30" s="3" t="s">
        <v>492</v>
      </c>
      <c r="J30" s="4"/>
      <c r="K30" s="3"/>
      <c r="L30" s="54" t="s">
        <v>33</v>
      </c>
      <c r="M30" s="16" t="s">
        <v>36</v>
      </c>
      <c r="N30" s="16" t="str">
        <f t="shared" si="1"/>
        <v>２行（二口）中1/1ページ</v>
      </c>
    </row>
    <row r="31" spans="1:15" ht="16" hidden="1" thickBot="1">
      <c r="A31" s="26" t="str">
        <f t="shared" si="0"/>
        <v>岩手県：岩手県立大学</v>
      </c>
      <c r="B31" s="36" t="s">
        <v>23</v>
      </c>
      <c r="C31" s="37" t="s">
        <v>60</v>
      </c>
      <c r="D31" s="26" t="s">
        <v>80</v>
      </c>
      <c r="E31" s="38"/>
      <c r="F31" s="36" t="s">
        <v>493</v>
      </c>
      <c r="G31" s="20" t="s">
        <v>1131</v>
      </c>
      <c r="H31" s="26"/>
      <c r="I31" s="26" t="s">
        <v>494</v>
      </c>
      <c r="J31" s="15"/>
      <c r="K31" s="3"/>
      <c r="L31" s="54" t="s">
        <v>33</v>
      </c>
      <c r="M31" s="16" t="s">
        <v>37</v>
      </c>
      <c r="N31" s="16" t="str">
        <f t="shared" si="1"/>
        <v>２行（二口）中1/2ページ</v>
      </c>
    </row>
    <row r="32" spans="1:15" hidden="1">
      <c r="A32" s="27" t="str">
        <f t="shared" si="0"/>
        <v>岩手県：岩手医科大学</v>
      </c>
      <c r="B32" s="39" t="s">
        <v>23</v>
      </c>
      <c r="C32" s="40" t="s">
        <v>17</v>
      </c>
      <c r="D32" s="27" t="s">
        <v>81</v>
      </c>
      <c r="E32" s="41"/>
      <c r="F32" s="39" t="s">
        <v>495</v>
      </c>
      <c r="G32" s="21" t="s">
        <v>1132</v>
      </c>
      <c r="H32" s="27"/>
      <c r="I32" s="27" t="s">
        <v>496</v>
      </c>
      <c r="J32" s="42"/>
      <c r="K32" s="3"/>
      <c r="L32" s="54" t="s">
        <v>33</v>
      </c>
      <c r="M32" s="16" t="s">
        <v>38</v>
      </c>
      <c r="N32" s="16" t="str">
        <f t="shared" si="1"/>
        <v>２行（二口）中1/4ページ</v>
      </c>
    </row>
    <row r="33" spans="1:12" hidden="1">
      <c r="A33" s="3" t="str">
        <f t="shared" si="0"/>
        <v>宮城県：宮城教育大学</v>
      </c>
      <c r="B33" s="2" t="s">
        <v>82</v>
      </c>
      <c r="C33" s="34" t="s">
        <v>16</v>
      </c>
      <c r="D33" s="3" t="s">
        <v>83</v>
      </c>
      <c r="E33" s="35"/>
      <c r="F33" s="2" t="s">
        <v>497</v>
      </c>
      <c r="G33" s="19" t="s">
        <v>1133</v>
      </c>
      <c r="H33" s="3"/>
      <c r="I33" s="3" t="s">
        <v>498</v>
      </c>
      <c r="J33" s="4"/>
      <c r="K33" s="3"/>
    </row>
    <row r="34" spans="1:12" hidden="1">
      <c r="A34" s="3" t="str">
        <f t="shared" si="0"/>
        <v>宮城県：東北大学</v>
      </c>
      <c r="B34" s="2" t="s">
        <v>82</v>
      </c>
      <c r="C34" s="34" t="s">
        <v>16</v>
      </c>
      <c r="D34" s="3" t="s">
        <v>84</v>
      </c>
      <c r="E34" s="35"/>
      <c r="F34" s="2" t="s">
        <v>499</v>
      </c>
      <c r="G34" s="19" t="s">
        <v>1134</v>
      </c>
      <c r="H34" s="3"/>
      <c r="I34" s="3" t="s">
        <v>500</v>
      </c>
      <c r="J34" s="4"/>
      <c r="K34" s="3"/>
    </row>
    <row r="35" spans="1:12" hidden="1">
      <c r="A35" s="3" t="str">
        <f t="shared" si="0"/>
        <v>宮城県：宮城学院女子大学</v>
      </c>
      <c r="B35" s="2" t="s">
        <v>82</v>
      </c>
      <c r="C35" s="34" t="s">
        <v>17</v>
      </c>
      <c r="D35" s="3" t="s">
        <v>85</v>
      </c>
      <c r="E35" s="35"/>
      <c r="F35" s="2" t="s">
        <v>501</v>
      </c>
      <c r="G35" s="19" t="s">
        <v>1135</v>
      </c>
      <c r="H35" s="3"/>
      <c r="I35" s="3" t="s">
        <v>502</v>
      </c>
      <c r="J35" s="4"/>
      <c r="K35" s="3"/>
    </row>
    <row r="36" spans="1:12" ht="16" hidden="1" thickBot="1">
      <c r="A36" s="26" t="str">
        <f t="shared" si="0"/>
        <v>宮城県：石巻専修大学</v>
      </c>
      <c r="B36" s="36" t="s">
        <v>82</v>
      </c>
      <c r="C36" s="37" t="s">
        <v>17</v>
      </c>
      <c r="D36" s="26" t="s">
        <v>86</v>
      </c>
      <c r="E36" s="38"/>
      <c r="F36" s="36" t="s">
        <v>503</v>
      </c>
      <c r="G36" s="20" t="s">
        <v>1136</v>
      </c>
      <c r="H36" s="26"/>
      <c r="I36" s="26" t="s">
        <v>504</v>
      </c>
      <c r="J36" s="15"/>
      <c r="K36" s="3"/>
    </row>
    <row r="37" spans="1:12" hidden="1">
      <c r="A37" s="27" t="str">
        <f t="shared" si="0"/>
        <v>宮城県：東北学院大学</v>
      </c>
      <c r="B37" s="39" t="s">
        <v>82</v>
      </c>
      <c r="C37" s="40" t="s">
        <v>17</v>
      </c>
      <c r="D37" s="27" t="s">
        <v>87</v>
      </c>
      <c r="E37" s="41"/>
      <c r="F37" s="39" t="s">
        <v>505</v>
      </c>
      <c r="G37" s="21" t="s">
        <v>1137</v>
      </c>
      <c r="H37" s="27"/>
      <c r="I37" s="27" t="s">
        <v>506</v>
      </c>
      <c r="J37" s="42"/>
      <c r="K37" s="3"/>
    </row>
    <row r="38" spans="1:12" hidden="1">
      <c r="A38" s="3" t="str">
        <f t="shared" si="0"/>
        <v>宮城県：東北工業大学</v>
      </c>
      <c r="B38" s="2" t="s">
        <v>82</v>
      </c>
      <c r="C38" s="34" t="s">
        <v>17</v>
      </c>
      <c r="D38" s="3" t="s">
        <v>88</v>
      </c>
      <c r="E38" s="35"/>
      <c r="F38" s="2" t="s">
        <v>507</v>
      </c>
      <c r="G38" s="19" t="s">
        <v>1138</v>
      </c>
      <c r="H38" s="3"/>
      <c r="I38" s="3" t="s">
        <v>508</v>
      </c>
      <c r="J38" s="4"/>
      <c r="K38" s="3"/>
    </row>
    <row r="39" spans="1:12" hidden="1">
      <c r="A39" s="3" t="str">
        <f t="shared" si="0"/>
        <v>宮城県：東北生活文化大学</v>
      </c>
      <c r="B39" s="2" t="s">
        <v>82</v>
      </c>
      <c r="C39" s="34" t="s">
        <v>17</v>
      </c>
      <c r="D39" s="3" t="s">
        <v>89</v>
      </c>
      <c r="E39" s="35"/>
      <c r="F39" s="2" t="s">
        <v>509</v>
      </c>
      <c r="G39" s="19" t="s">
        <v>1139</v>
      </c>
      <c r="H39" s="3"/>
      <c r="I39" s="3" t="s">
        <v>510</v>
      </c>
      <c r="J39" s="4"/>
      <c r="K39" s="3"/>
      <c r="L39" s="16" t="s">
        <v>1435</v>
      </c>
    </row>
    <row r="40" spans="1:12" hidden="1">
      <c r="A40" s="3" t="str">
        <f t="shared" si="0"/>
        <v>宮城県：東北福祉大学</v>
      </c>
      <c r="B40" s="2" t="s">
        <v>82</v>
      </c>
      <c r="C40" s="34" t="s">
        <v>17</v>
      </c>
      <c r="D40" s="3" t="s">
        <v>90</v>
      </c>
      <c r="E40" s="35"/>
      <c r="F40" s="2" t="s">
        <v>511</v>
      </c>
      <c r="G40" s="19" t="s">
        <v>1140</v>
      </c>
      <c r="H40" s="3"/>
      <c r="I40" s="3" t="s">
        <v>512</v>
      </c>
      <c r="J40" s="4"/>
      <c r="K40" s="3"/>
      <c r="L40" s="16" t="s">
        <v>1434</v>
      </c>
    </row>
    <row r="41" spans="1:12" ht="16" hidden="1" thickBot="1">
      <c r="A41" s="26" t="str">
        <f t="shared" si="0"/>
        <v>秋田県：秋田大学</v>
      </c>
      <c r="B41" s="36" t="s">
        <v>91</v>
      </c>
      <c r="C41" s="37" t="s">
        <v>16</v>
      </c>
      <c r="D41" s="26" t="s">
        <v>92</v>
      </c>
      <c r="E41" s="38"/>
      <c r="F41" s="36" t="s">
        <v>513</v>
      </c>
      <c r="G41" s="20" t="s">
        <v>1141</v>
      </c>
      <c r="H41" s="26"/>
      <c r="I41" s="26" t="s">
        <v>514</v>
      </c>
      <c r="J41" s="15"/>
      <c r="K41" s="3"/>
      <c r="L41" s="16" t="s">
        <v>1433</v>
      </c>
    </row>
    <row r="42" spans="1:12" ht="16" hidden="1" thickBot="1">
      <c r="A42" s="27" t="str">
        <f t="shared" si="0"/>
        <v>秋田県：秋田県立大学</v>
      </c>
      <c r="B42" s="39" t="s">
        <v>91</v>
      </c>
      <c r="C42" s="40" t="s">
        <v>60</v>
      </c>
      <c r="D42" s="27" t="s">
        <v>93</v>
      </c>
      <c r="E42" s="41"/>
      <c r="F42" s="39" t="s">
        <v>515</v>
      </c>
      <c r="G42" s="21" t="s">
        <v>1142</v>
      </c>
      <c r="H42" s="27"/>
      <c r="I42" s="27" t="s">
        <v>516</v>
      </c>
      <c r="J42" s="42"/>
      <c r="K42" s="3"/>
      <c r="L42" s="62" t="s">
        <v>200</v>
      </c>
    </row>
    <row r="43" spans="1:12" hidden="1">
      <c r="A43" s="3" t="str">
        <f t="shared" si="0"/>
        <v>山形県：山形大学</v>
      </c>
      <c r="B43" s="2" t="s">
        <v>94</v>
      </c>
      <c r="C43" s="34" t="s">
        <v>16</v>
      </c>
      <c r="D43" s="3" t="s">
        <v>95</v>
      </c>
      <c r="E43" s="35"/>
      <c r="F43" s="2" t="s">
        <v>517</v>
      </c>
      <c r="G43" s="19" t="s">
        <v>1143</v>
      </c>
      <c r="H43" s="3"/>
      <c r="I43" s="3" t="s">
        <v>518</v>
      </c>
      <c r="J43" s="4"/>
      <c r="K43" s="3"/>
    </row>
    <row r="44" spans="1:12" hidden="1">
      <c r="A44" s="3" t="str">
        <f t="shared" si="0"/>
        <v>福島県：福島大学</v>
      </c>
      <c r="B44" s="2" t="s">
        <v>96</v>
      </c>
      <c r="C44" s="34" t="s">
        <v>16</v>
      </c>
      <c r="D44" s="3" t="s">
        <v>97</v>
      </c>
      <c r="E44" s="35"/>
      <c r="F44" s="2" t="s">
        <v>519</v>
      </c>
      <c r="G44" s="22" t="s">
        <v>1144</v>
      </c>
      <c r="H44" s="3"/>
      <c r="I44" s="3" t="s">
        <v>520</v>
      </c>
      <c r="J44" s="4"/>
      <c r="K44" s="3"/>
    </row>
    <row r="45" spans="1:12" hidden="1">
      <c r="A45" s="3" t="str">
        <f t="shared" si="0"/>
        <v>福島県：医療創生大学</v>
      </c>
      <c r="B45" s="2" t="s">
        <v>96</v>
      </c>
      <c r="C45" s="34" t="s">
        <v>17</v>
      </c>
      <c r="D45" s="3" t="s">
        <v>98</v>
      </c>
      <c r="E45" s="35"/>
      <c r="F45" s="2" t="s">
        <v>521</v>
      </c>
      <c r="G45" s="19" t="s">
        <v>1145</v>
      </c>
      <c r="H45" s="3"/>
      <c r="I45" s="3" t="s">
        <v>522</v>
      </c>
      <c r="J45" s="4"/>
      <c r="K45" s="3"/>
    </row>
    <row r="46" spans="1:12" ht="16" hidden="1" thickBot="1">
      <c r="A46" s="26" t="str">
        <f t="shared" si="0"/>
        <v>福島県：東日本国際大学</v>
      </c>
      <c r="B46" s="36" t="s">
        <v>96</v>
      </c>
      <c r="C46" s="37" t="s">
        <v>17</v>
      </c>
      <c r="D46" s="26" t="s">
        <v>99</v>
      </c>
      <c r="E46" s="38"/>
      <c r="F46" s="36" t="s">
        <v>523</v>
      </c>
      <c r="G46" s="20" t="s">
        <v>1146</v>
      </c>
      <c r="H46" s="26"/>
      <c r="I46" s="26" t="s">
        <v>524</v>
      </c>
      <c r="J46" s="15"/>
      <c r="K46" s="3"/>
    </row>
    <row r="47" spans="1:12" hidden="1">
      <c r="A47" s="27" t="str">
        <f t="shared" si="0"/>
        <v>福島県：日本大学工学部</v>
      </c>
      <c r="B47" s="39" t="s">
        <v>96</v>
      </c>
      <c r="C47" s="40" t="s">
        <v>17</v>
      </c>
      <c r="D47" s="27" t="s">
        <v>100</v>
      </c>
      <c r="E47" s="41"/>
      <c r="F47" s="39" t="s">
        <v>525</v>
      </c>
      <c r="G47" s="21" t="s">
        <v>1147</v>
      </c>
      <c r="H47" s="27"/>
      <c r="I47" s="27" t="s">
        <v>526</v>
      </c>
      <c r="J47" s="42"/>
      <c r="K47" s="3"/>
    </row>
    <row r="48" spans="1:12" hidden="1">
      <c r="A48" s="3" t="str">
        <f t="shared" si="0"/>
        <v>茨城県：茨城大学</v>
      </c>
      <c r="B48" s="2" t="s">
        <v>101</v>
      </c>
      <c r="C48" s="34" t="s">
        <v>16</v>
      </c>
      <c r="D48" s="3" t="s">
        <v>102</v>
      </c>
      <c r="E48" s="35"/>
      <c r="F48" s="2" t="s">
        <v>527</v>
      </c>
      <c r="G48" s="19" t="s">
        <v>1148</v>
      </c>
      <c r="H48" s="3"/>
      <c r="I48" s="3" t="s">
        <v>528</v>
      </c>
      <c r="J48" s="4"/>
      <c r="K48" s="3"/>
    </row>
    <row r="49" spans="1:11" hidden="1">
      <c r="A49" s="3" t="str">
        <f t="shared" si="0"/>
        <v>茨城県：筑波大学</v>
      </c>
      <c r="B49" s="2" t="s">
        <v>101</v>
      </c>
      <c r="C49" s="34" t="s">
        <v>16</v>
      </c>
      <c r="D49" s="3" t="s">
        <v>103</v>
      </c>
      <c r="E49" s="35"/>
      <c r="F49" s="2" t="s">
        <v>529</v>
      </c>
      <c r="G49" s="19" t="s">
        <v>1149</v>
      </c>
      <c r="H49" s="3"/>
      <c r="I49" s="3" t="s">
        <v>530</v>
      </c>
      <c r="J49" s="4"/>
      <c r="K49" s="3"/>
    </row>
    <row r="50" spans="1:11" hidden="1">
      <c r="A50" s="3" t="str">
        <f t="shared" si="0"/>
        <v>茨城県：流通経済大学</v>
      </c>
      <c r="B50" s="2" t="s">
        <v>101</v>
      </c>
      <c r="C50" s="34" t="s">
        <v>17</v>
      </c>
      <c r="D50" s="3" t="s">
        <v>104</v>
      </c>
      <c r="E50" s="35"/>
      <c r="F50" s="2" t="s">
        <v>531</v>
      </c>
      <c r="G50" s="19" t="s">
        <v>1150</v>
      </c>
      <c r="H50" s="3"/>
      <c r="I50" s="3" t="s">
        <v>532</v>
      </c>
      <c r="J50" s="4"/>
      <c r="K50" s="3"/>
    </row>
    <row r="51" spans="1:11" ht="16" hidden="1" thickBot="1">
      <c r="A51" s="26" t="str">
        <f t="shared" si="0"/>
        <v>栃木県：宇都宮大学</v>
      </c>
      <c r="B51" s="36" t="s">
        <v>105</v>
      </c>
      <c r="C51" s="37" t="s">
        <v>16</v>
      </c>
      <c r="D51" s="26" t="s">
        <v>106</v>
      </c>
      <c r="E51" s="38"/>
      <c r="F51" s="36" t="s">
        <v>533</v>
      </c>
      <c r="G51" s="20" t="s">
        <v>1151</v>
      </c>
      <c r="H51" s="26"/>
      <c r="I51" s="26" t="s">
        <v>534</v>
      </c>
      <c r="J51" s="15"/>
      <c r="K51" s="3"/>
    </row>
    <row r="52" spans="1:11" hidden="1">
      <c r="A52" s="27" t="str">
        <f t="shared" si="0"/>
        <v>栃木県：国際医療福祉大学</v>
      </c>
      <c r="B52" s="39" t="s">
        <v>105</v>
      </c>
      <c r="C52" s="40" t="s">
        <v>17</v>
      </c>
      <c r="D52" s="27" t="s">
        <v>107</v>
      </c>
      <c r="E52" s="41"/>
      <c r="F52" s="39" t="s">
        <v>535</v>
      </c>
      <c r="G52" s="21" t="s">
        <v>1152</v>
      </c>
      <c r="H52" s="27"/>
      <c r="I52" s="27" t="s">
        <v>536</v>
      </c>
      <c r="J52" s="42"/>
      <c r="K52" s="3"/>
    </row>
    <row r="53" spans="1:11" hidden="1">
      <c r="A53" s="3" t="str">
        <f t="shared" si="0"/>
        <v>栃木県：足利大学</v>
      </c>
      <c r="B53" s="2" t="s">
        <v>105</v>
      </c>
      <c r="C53" s="34" t="s">
        <v>17</v>
      </c>
      <c r="D53" s="3" t="s">
        <v>108</v>
      </c>
      <c r="E53" s="35"/>
      <c r="F53" s="2" t="s">
        <v>537</v>
      </c>
      <c r="G53" s="19" t="s">
        <v>1153</v>
      </c>
      <c r="H53" s="3"/>
      <c r="I53" s="3" t="s">
        <v>538</v>
      </c>
      <c r="J53" s="4"/>
      <c r="K53" s="3"/>
    </row>
    <row r="54" spans="1:11" hidden="1">
      <c r="A54" s="3" t="str">
        <f t="shared" si="0"/>
        <v>栃木県：帝京大学　宇都宮キャンパス</v>
      </c>
      <c r="B54" s="2" t="s">
        <v>105</v>
      </c>
      <c r="C54" s="34" t="s">
        <v>17</v>
      </c>
      <c r="D54" s="3" t="s">
        <v>109</v>
      </c>
      <c r="E54" s="35"/>
      <c r="F54" s="2" t="s">
        <v>539</v>
      </c>
      <c r="G54" s="19" t="s">
        <v>1154</v>
      </c>
      <c r="H54" s="3"/>
      <c r="I54" s="3" t="s">
        <v>540</v>
      </c>
      <c r="J54" s="4"/>
      <c r="K54" s="3"/>
    </row>
    <row r="55" spans="1:11" hidden="1">
      <c r="A55" s="3" t="str">
        <f t="shared" si="0"/>
        <v>栃木県：白鴎大学</v>
      </c>
      <c r="B55" s="2" t="s">
        <v>105</v>
      </c>
      <c r="C55" s="34" t="s">
        <v>17</v>
      </c>
      <c r="D55" s="3" t="s">
        <v>110</v>
      </c>
      <c r="E55" s="35"/>
      <c r="F55" s="2" t="s">
        <v>541</v>
      </c>
      <c r="G55" s="19" t="s">
        <v>1155</v>
      </c>
      <c r="H55" s="3"/>
      <c r="I55" s="3" t="s">
        <v>542</v>
      </c>
      <c r="J55" s="4"/>
      <c r="K55" s="3"/>
    </row>
    <row r="56" spans="1:11" ht="16" hidden="1" thickBot="1">
      <c r="A56" s="26" t="str">
        <f t="shared" si="0"/>
        <v>群馬県：群馬大学</v>
      </c>
      <c r="B56" s="36" t="s">
        <v>111</v>
      </c>
      <c r="C56" s="37" t="s">
        <v>16</v>
      </c>
      <c r="D56" s="26" t="s">
        <v>112</v>
      </c>
      <c r="E56" s="38"/>
      <c r="F56" s="36" t="s">
        <v>543</v>
      </c>
      <c r="G56" s="20" t="s">
        <v>1156</v>
      </c>
      <c r="H56" s="26"/>
      <c r="I56" s="26" t="s">
        <v>544</v>
      </c>
      <c r="J56" s="15"/>
      <c r="K56" s="3"/>
    </row>
    <row r="57" spans="1:11" hidden="1">
      <c r="A57" s="27" t="str">
        <f t="shared" si="0"/>
        <v>群馬県：高崎経済大学</v>
      </c>
      <c r="B57" s="39" t="s">
        <v>111</v>
      </c>
      <c r="C57" s="40" t="s">
        <v>60</v>
      </c>
      <c r="D57" s="27" t="s">
        <v>113</v>
      </c>
      <c r="E57" s="41"/>
      <c r="F57" s="39" t="s">
        <v>545</v>
      </c>
      <c r="G57" s="21" t="s">
        <v>1157</v>
      </c>
      <c r="H57" s="27"/>
      <c r="I57" s="27" t="s">
        <v>546</v>
      </c>
      <c r="J57" s="42"/>
      <c r="K57" s="3"/>
    </row>
    <row r="58" spans="1:11" hidden="1">
      <c r="A58" s="3" t="str">
        <f t="shared" si="0"/>
        <v>埼玉県：埼玉大学</v>
      </c>
      <c r="B58" s="2" t="s">
        <v>114</v>
      </c>
      <c r="C58" s="34" t="s">
        <v>16</v>
      </c>
      <c r="D58" s="3" t="s">
        <v>115</v>
      </c>
      <c r="E58" s="35"/>
      <c r="F58" s="2" t="s">
        <v>547</v>
      </c>
      <c r="G58" s="19" t="s">
        <v>1158</v>
      </c>
      <c r="H58" s="3"/>
      <c r="I58" s="3" t="s">
        <v>548</v>
      </c>
      <c r="J58" s="4"/>
      <c r="K58" s="3"/>
    </row>
    <row r="59" spans="1:11" hidden="1">
      <c r="A59" s="3" t="str">
        <f t="shared" si="0"/>
        <v>埼玉県：埼玉工業大学</v>
      </c>
      <c r="B59" s="2" t="s">
        <v>114</v>
      </c>
      <c r="C59" s="34" t="s">
        <v>17</v>
      </c>
      <c r="D59" s="3" t="s">
        <v>116</v>
      </c>
      <c r="E59" s="35"/>
      <c r="F59" s="2" t="s">
        <v>549</v>
      </c>
      <c r="G59" s="19" t="s">
        <v>1159</v>
      </c>
      <c r="H59" s="3"/>
      <c r="I59" s="3" t="s">
        <v>550</v>
      </c>
      <c r="J59" s="4"/>
      <c r="K59" s="3"/>
    </row>
    <row r="60" spans="1:11" hidden="1">
      <c r="A60" s="44" t="str">
        <f t="shared" si="0"/>
        <v>埼玉県：駿河台大学</v>
      </c>
      <c r="B60" s="43" t="s">
        <v>114</v>
      </c>
      <c r="C60" s="45" t="s">
        <v>17</v>
      </c>
      <c r="D60" s="44" t="s">
        <v>117</v>
      </c>
      <c r="E60" s="46"/>
      <c r="F60" s="43" t="s">
        <v>551</v>
      </c>
      <c r="G60" s="19" t="s">
        <v>1160</v>
      </c>
      <c r="H60" s="3"/>
      <c r="I60" s="3" t="s">
        <v>552</v>
      </c>
      <c r="J60" s="47"/>
      <c r="K60" s="3"/>
    </row>
    <row r="61" spans="1:11" ht="16" hidden="1" thickBot="1">
      <c r="A61" s="26" t="str">
        <f t="shared" si="0"/>
        <v>埼玉県：女子栄養大学</v>
      </c>
      <c r="B61" s="36" t="s">
        <v>114</v>
      </c>
      <c r="C61" s="37" t="s">
        <v>17</v>
      </c>
      <c r="D61" s="26" t="s">
        <v>118</v>
      </c>
      <c r="E61" s="38"/>
      <c r="F61" s="36" t="s">
        <v>553</v>
      </c>
      <c r="G61" s="20" t="s">
        <v>1161</v>
      </c>
      <c r="H61" s="26"/>
      <c r="I61" s="26" t="s">
        <v>554</v>
      </c>
      <c r="J61" s="15"/>
      <c r="K61" s="3"/>
    </row>
    <row r="62" spans="1:11" hidden="1">
      <c r="A62" s="27" t="str">
        <f t="shared" si="0"/>
        <v>埼玉県：城西大学</v>
      </c>
      <c r="B62" s="39" t="s">
        <v>114</v>
      </c>
      <c r="C62" s="40" t="s">
        <v>17</v>
      </c>
      <c r="D62" s="27" t="s">
        <v>119</v>
      </c>
      <c r="E62" s="41"/>
      <c r="F62" s="39" t="s">
        <v>555</v>
      </c>
      <c r="G62" s="21" t="s">
        <v>1162</v>
      </c>
      <c r="H62" s="27"/>
      <c r="I62" s="27" t="s">
        <v>556</v>
      </c>
      <c r="J62" s="42"/>
      <c r="K62" s="3"/>
    </row>
    <row r="63" spans="1:11" hidden="1">
      <c r="A63" s="3" t="str">
        <f t="shared" si="0"/>
        <v>埼玉県：東洋大学 川越キャンパス</v>
      </c>
      <c r="B63" s="2" t="s">
        <v>114</v>
      </c>
      <c r="C63" s="34" t="s">
        <v>17</v>
      </c>
      <c r="D63" s="3" t="s">
        <v>120</v>
      </c>
      <c r="E63" s="35"/>
      <c r="F63" s="2" t="s">
        <v>557</v>
      </c>
      <c r="G63" s="19" t="s">
        <v>1163</v>
      </c>
      <c r="H63" s="3"/>
      <c r="I63" s="3" t="s">
        <v>558</v>
      </c>
      <c r="J63" s="4"/>
      <c r="K63" s="3"/>
    </row>
    <row r="64" spans="1:11" hidden="1">
      <c r="A64" s="3" t="str">
        <f t="shared" si="0"/>
        <v>埼玉県：日本工業大学</v>
      </c>
      <c r="B64" s="2" t="s">
        <v>114</v>
      </c>
      <c r="C64" s="34" t="s">
        <v>17</v>
      </c>
      <c r="D64" s="3" t="s">
        <v>121</v>
      </c>
      <c r="E64" s="35"/>
      <c r="F64" s="2" t="s">
        <v>559</v>
      </c>
      <c r="G64" s="19" t="s">
        <v>1164</v>
      </c>
      <c r="H64" s="3"/>
      <c r="I64" s="3" t="s">
        <v>560</v>
      </c>
      <c r="J64" s="4"/>
      <c r="K64" s="3"/>
    </row>
    <row r="65" spans="1:11" hidden="1">
      <c r="A65" s="3" t="str">
        <f t="shared" si="0"/>
        <v>埼玉県：文教大学 越谷キャンパス</v>
      </c>
      <c r="B65" s="2" t="s">
        <v>114</v>
      </c>
      <c r="C65" s="34" t="s">
        <v>17</v>
      </c>
      <c r="D65" s="3" t="s">
        <v>122</v>
      </c>
      <c r="E65" s="35"/>
      <c r="F65" s="2" t="s">
        <v>561</v>
      </c>
      <c r="G65" s="19" t="s">
        <v>1165</v>
      </c>
      <c r="H65" s="3"/>
      <c r="I65" s="3" t="s">
        <v>562</v>
      </c>
      <c r="J65" s="4"/>
      <c r="K65" s="3"/>
    </row>
    <row r="66" spans="1:11" ht="16" hidden="1" thickBot="1">
      <c r="A66" s="26" t="str">
        <f t="shared" si="0"/>
        <v>埼玉県：獨協大学</v>
      </c>
      <c r="B66" s="36" t="s">
        <v>114</v>
      </c>
      <c r="C66" s="37" t="s">
        <v>17</v>
      </c>
      <c r="D66" s="26" t="s">
        <v>123</v>
      </c>
      <c r="E66" s="38"/>
      <c r="F66" s="36" t="s">
        <v>563</v>
      </c>
      <c r="G66" s="20" t="s">
        <v>1166</v>
      </c>
      <c r="H66" s="26"/>
      <c r="I66" s="26" t="s">
        <v>564</v>
      </c>
      <c r="J66" s="15"/>
      <c r="K66" s="3"/>
    </row>
    <row r="67" spans="1:11" hidden="1">
      <c r="A67" s="27" t="str">
        <f t="shared" si="0"/>
        <v>千葉県：千葉大学</v>
      </c>
      <c r="B67" s="39" t="s">
        <v>124</v>
      </c>
      <c r="C67" s="40" t="s">
        <v>16</v>
      </c>
      <c r="D67" s="27" t="s">
        <v>125</v>
      </c>
      <c r="E67" s="41"/>
      <c r="F67" s="39" t="s">
        <v>565</v>
      </c>
      <c r="G67" s="21" t="s">
        <v>1167</v>
      </c>
      <c r="H67" s="27"/>
      <c r="I67" s="27" t="s">
        <v>566</v>
      </c>
      <c r="J67" s="42"/>
      <c r="K67" s="3"/>
    </row>
    <row r="68" spans="1:11" hidden="1">
      <c r="A68" s="3" t="str">
        <f t="shared" ref="A68:A131" si="2">B68&amp;"："&amp;D68</f>
        <v>千葉県：国際武道大学</v>
      </c>
      <c r="B68" s="2" t="s">
        <v>124</v>
      </c>
      <c r="C68" s="34" t="s">
        <v>17</v>
      </c>
      <c r="D68" s="3" t="s">
        <v>126</v>
      </c>
      <c r="E68" s="35"/>
      <c r="F68" s="2" t="s">
        <v>567</v>
      </c>
      <c r="G68" s="19" t="s">
        <v>1168</v>
      </c>
      <c r="H68" s="3"/>
      <c r="I68" s="3" t="s">
        <v>568</v>
      </c>
      <c r="J68" s="4"/>
      <c r="K68" s="3"/>
    </row>
    <row r="69" spans="1:11" hidden="1">
      <c r="A69" s="3" t="str">
        <f t="shared" si="2"/>
        <v>千葉県：淑徳大学</v>
      </c>
      <c r="B69" s="2" t="s">
        <v>124</v>
      </c>
      <c r="C69" s="34" t="s">
        <v>17</v>
      </c>
      <c r="D69" s="3" t="s">
        <v>127</v>
      </c>
      <c r="E69" s="35"/>
      <c r="F69" s="2" t="s">
        <v>569</v>
      </c>
      <c r="G69" s="19" t="s">
        <v>1169</v>
      </c>
      <c r="H69" s="3"/>
      <c r="I69" s="3" t="s">
        <v>570</v>
      </c>
      <c r="J69" s="4"/>
      <c r="K69" s="3"/>
    </row>
    <row r="70" spans="1:11" hidden="1">
      <c r="A70" s="3" t="str">
        <f t="shared" si="2"/>
        <v>千葉県：神田外語大学</v>
      </c>
      <c r="B70" s="2" t="s">
        <v>124</v>
      </c>
      <c r="C70" s="34" t="s">
        <v>17</v>
      </c>
      <c r="D70" s="3" t="s">
        <v>128</v>
      </c>
      <c r="E70" s="35"/>
      <c r="F70" s="2" t="s">
        <v>571</v>
      </c>
      <c r="G70" s="19" t="s">
        <v>1170</v>
      </c>
      <c r="H70" s="3"/>
      <c r="I70" s="3" t="s">
        <v>572</v>
      </c>
      <c r="J70" s="4"/>
      <c r="K70" s="3"/>
    </row>
    <row r="71" spans="1:11" ht="16" hidden="1" thickBot="1">
      <c r="A71" s="26" t="str">
        <f t="shared" si="2"/>
        <v>千葉県：千葉工業大学</v>
      </c>
      <c r="B71" s="36" t="s">
        <v>124</v>
      </c>
      <c r="C71" s="37" t="s">
        <v>17</v>
      </c>
      <c r="D71" s="26" t="s">
        <v>129</v>
      </c>
      <c r="E71" s="38"/>
      <c r="F71" s="36" t="s">
        <v>573</v>
      </c>
      <c r="G71" s="20" t="s">
        <v>1171</v>
      </c>
      <c r="H71" s="26"/>
      <c r="I71" s="26" t="s">
        <v>574</v>
      </c>
      <c r="J71" s="15"/>
      <c r="K71" s="13"/>
    </row>
    <row r="72" spans="1:11" hidden="1">
      <c r="A72" s="27" t="str">
        <f t="shared" si="2"/>
        <v>千葉県：千葉商科大学</v>
      </c>
      <c r="B72" s="39" t="s">
        <v>124</v>
      </c>
      <c r="C72" s="40" t="s">
        <v>17</v>
      </c>
      <c r="D72" s="27" t="s">
        <v>130</v>
      </c>
      <c r="E72" s="41"/>
      <c r="F72" s="39" t="s">
        <v>575</v>
      </c>
      <c r="G72" s="21" t="s">
        <v>1172</v>
      </c>
      <c r="H72" s="27"/>
      <c r="I72" s="27" t="s">
        <v>576</v>
      </c>
      <c r="J72" s="42"/>
      <c r="K72" s="3"/>
    </row>
    <row r="73" spans="1:11" hidden="1">
      <c r="A73" s="3" t="str">
        <f t="shared" si="2"/>
        <v>千葉県：中央学院大学</v>
      </c>
      <c r="B73" s="2" t="s">
        <v>124</v>
      </c>
      <c r="C73" s="34" t="s">
        <v>17</v>
      </c>
      <c r="D73" s="3" t="s">
        <v>131</v>
      </c>
      <c r="E73" s="35"/>
      <c r="F73" s="2" t="s">
        <v>577</v>
      </c>
      <c r="G73" s="19" t="s">
        <v>1173</v>
      </c>
      <c r="H73" s="3"/>
      <c r="I73" s="3" t="s">
        <v>578</v>
      </c>
      <c r="J73" s="4"/>
      <c r="K73" s="3"/>
    </row>
    <row r="74" spans="1:11" hidden="1">
      <c r="A74" s="3" t="str">
        <f t="shared" si="2"/>
        <v>千葉県：東邦大学 習志野キャンパス</v>
      </c>
      <c r="B74" s="2" t="s">
        <v>124</v>
      </c>
      <c r="C74" s="34" t="s">
        <v>17</v>
      </c>
      <c r="D74" s="3" t="s">
        <v>132</v>
      </c>
      <c r="E74" s="35"/>
      <c r="F74" s="2" t="s">
        <v>579</v>
      </c>
      <c r="G74" s="19" t="s">
        <v>1174</v>
      </c>
      <c r="H74" s="3"/>
      <c r="I74" s="3" t="s">
        <v>580</v>
      </c>
      <c r="J74" s="4"/>
      <c r="K74" s="3"/>
    </row>
    <row r="75" spans="1:11" hidden="1">
      <c r="A75" s="3" t="str">
        <f t="shared" si="2"/>
        <v>千葉県：日本大学工科</v>
      </c>
      <c r="B75" s="2" t="s">
        <v>124</v>
      </c>
      <c r="C75" s="34" t="s">
        <v>17</v>
      </c>
      <c r="D75" s="3" t="s">
        <v>133</v>
      </c>
      <c r="E75" s="35"/>
      <c r="F75" s="2" t="s">
        <v>581</v>
      </c>
      <c r="G75" s="19" t="s">
        <v>1175</v>
      </c>
      <c r="H75" s="3"/>
      <c r="I75" s="3" t="s">
        <v>582</v>
      </c>
      <c r="J75" s="4"/>
      <c r="K75" s="3"/>
    </row>
    <row r="76" spans="1:11" ht="16" hidden="1" thickBot="1">
      <c r="A76" s="26" t="str">
        <f t="shared" si="2"/>
        <v>千葉県：日本大学薬学部</v>
      </c>
      <c r="B76" s="36" t="s">
        <v>124</v>
      </c>
      <c r="C76" s="37" t="s">
        <v>17</v>
      </c>
      <c r="D76" s="26" t="s">
        <v>134</v>
      </c>
      <c r="E76" s="38"/>
      <c r="F76" s="36" t="s">
        <v>583</v>
      </c>
      <c r="G76" s="20" t="s">
        <v>1176</v>
      </c>
      <c r="H76" s="26"/>
      <c r="I76" s="26" t="s">
        <v>584</v>
      </c>
      <c r="J76" s="15"/>
      <c r="K76" s="13"/>
    </row>
    <row r="77" spans="1:11" hidden="1">
      <c r="A77" s="27" t="str">
        <f t="shared" si="2"/>
        <v>千葉県：麗澤大学</v>
      </c>
      <c r="B77" s="39" t="s">
        <v>124</v>
      </c>
      <c r="C77" s="40" t="s">
        <v>17</v>
      </c>
      <c r="D77" s="27" t="s">
        <v>135</v>
      </c>
      <c r="E77" s="41"/>
      <c r="F77" s="39" t="s">
        <v>585</v>
      </c>
      <c r="G77" s="21" t="s">
        <v>1177</v>
      </c>
      <c r="H77" s="27"/>
      <c r="I77" s="27" t="s">
        <v>586</v>
      </c>
      <c r="J77" s="42"/>
      <c r="K77" s="3"/>
    </row>
    <row r="78" spans="1:11" hidden="1">
      <c r="A78" s="3" t="str">
        <f t="shared" si="2"/>
        <v>東京都：お茶の水女子大学</v>
      </c>
      <c r="B78" s="2" t="s">
        <v>136</v>
      </c>
      <c r="C78" s="34" t="s">
        <v>16</v>
      </c>
      <c r="D78" s="3" t="s">
        <v>137</v>
      </c>
      <c r="E78" s="35"/>
      <c r="F78" s="2" t="s">
        <v>587</v>
      </c>
      <c r="G78" s="19" t="s">
        <v>1352</v>
      </c>
      <c r="H78" s="3"/>
      <c r="I78" s="3" t="s">
        <v>588</v>
      </c>
      <c r="J78" s="4"/>
      <c r="K78" s="3"/>
    </row>
    <row r="79" spans="1:11" hidden="1">
      <c r="A79" s="3" t="str">
        <f t="shared" si="2"/>
        <v>東京都：一橋大学</v>
      </c>
      <c r="B79" s="2" t="s">
        <v>136</v>
      </c>
      <c r="C79" s="34" t="s">
        <v>16</v>
      </c>
      <c r="D79" s="3" t="s">
        <v>138</v>
      </c>
      <c r="E79" s="35"/>
      <c r="F79" s="2" t="s">
        <v>589</v>
      </c>
      <c r="G79" s="19" t="s">
        <v>1353</v>
      </c>
      <c r="H79" s="3"/>
      <c r="I79" s="3" t="s">
        <v>590</v>
      </c>
      <c r="J79" s="4"/>
      <c r="K79" s="3"/>
    </row>
    <row r="80" spans="1:11" hidden="1">
      <c r="A80" s="3" t="str">
        <f t="shared" si="2"/>
        <v>東京都：電気通信大学</v>
      </c>
      <c r="B80" s="2" t="s">
        <v>136</v>
      </c>
      <c r="C80" s="34" t="s">
        <v>16</v>
      </c>
      <c r="D80" s="3" t="s">
        <v>139</v>
      </c>
      <c r="E80" s="35"/>
      <c r="F80" s="2" t="s">
        <v>591</v>
      </c>
      <c r="G80" s="19" t="s">
        <v>1354</v>
      </c>
      <c r="H80" s="3"/>
      <c r="I80" s="3" t="s">
        <v>592</v>
      </c>
      <c r="J80" s="4"/>
      <c r="K80" s="3"/>
    </row>
    <row r="81" spans="1:11" ht="16" hidden="1" thickBot="1">
      <c r="A81" s="26" t="str">
        <f t="shared" si="2"/>
        <v>東京都：東京医科歯科大学</v>
      </c>
      <c r="B81" s="36" t="s">
        <v>136</v>
      </c>
      <c r="C81" s="37" t="s">
        <v>16</v>
      </c>
      <c r="D81" s="26" t="s">
        <v>140</v>
      </c>
      <c r="E81" s="38"/>
      <c r="F81" s="36" t="s">
        <v>593</v>
      </c>
      <c r="G81" s="20" t="s">
        <v>1355</v>
      </c>
      <c r="H81" s="26"/>
      <c r="I81" s="26" t="s">
        <v>594</v>
      </c>
      <c r="J81" s="15"/>
      <c r="K81" s="13"/>
    </row>
    <row r="82" spans="1:11" hidden="1">
      <c r="A82" s="27" t="str">
        <f t="shared" si="2"/>
        <v>東京都：東京海洋大学</v>
      </c>
      <c r="B82" s="39" t="s">
        <v>136</v>
      </c>
      <c r="C82" s="40" t="s">
        <v>16</v>
      </c>
      <c r="D82" s="27" t="s">
        <v>141</v>
      </c>
      <c r="E82" s="41"/>
      <c r="F82" s="39" t="s">
        <v>595</v>
      </c>
      <c r="G82" s="21" t="s">
        <v>1356</v>
      </c>
      <c r="H82" s="27"/>
      <c r="I82" s="27" t="s">
        <v>596</v>
      </c>
      <c r="J82" s="42"/>
      <c r="K82" s="3"/>
    </row>
    <row r="83" spans="1:11" hidden="1">
      <c r="A83" s="3" t="str">
        <f t="shared" si="2"/>
        <v>東京都：東京外国語大学</v>
      </c>
      <c r="B83" s="2" t="s">
        <v>136</v>
      </c>
      <c r="C83" s="34" t="s">
        <v>16</v>
      </c>
      <c r="D83" s="3" t="s">
        <v>142</v>
      </c>
      <c r="E83" s="35"/>
      <c r="F83" s="2" t="s">
        <v>597</v>
      </c>
      <c r="G83" s="19" t="s">
        <v>1357</v>
      </c>
      <c r="H83" s="3"/>
      <c r="I83" s="3" t="s">
        <v>598</v>
      </c>
      <c r="J83" s="4"/>
      <c r="K83" s="3"/>
    </row>
    <row r="84" spans="1:11" hidden="1">
      <c r="A84" s="3" t="str">
        <f t="shared" si="2"/>
        <v>東京都：東京学芸大学</v>
      </c>
      <c r="B84" s="2" t="s">
        <v>136</v>
      </c>
      <c r="C84" s="34" t="s">
        <v>16</v>
      </c>
      <c r="D84" s="3" t="s">
        <v>143</v>
      </c>
      <c r="E84" s="35"/>
      <c r="F84" s="2" t="s">
        <v>599</v>
      </c>
      <c r="G84" s="19" t="s">
        <v>1358</v>
      </c>
      <c r="H84" s="3"/>
      <c r="I84" s="3" t="s">
        <v>600</v>
      </c>
      <c r="J84" s="4"/>
      <c r="K84" s="3"/>
    </row>
    <row r="85" spans="1:11" hidden="1">
      <c r="A85" s="3" t="str">
        <f t="shared" si="2"/>
        <v>東京都：東京工業大学</v>
      </c>
      <c r="B85" s="2" t="s">
        <v>136</v>
      </c>
      <c r="C85" s="34" t="s">
        <v>16</v>
      </c>
      <c r="D85" s="3" t="s">
        <v>144</v>
      </c>
      <c r="E85" s="35"/>
      <c r="F85" s="2" t="s">
        <v>601</v>
      </c>
      <c r="G85" s="19" t="s">
        <v>1359</v>
      </c>
      <c r="H85" s="3"/>
      <c r="I85" s="3" t="s">
        <v>602</v>
      </c>
      <c r="J85" s="4"/>
      <c r="K85" s="3"/>
    </row>
    <row r="86" spans="1:11" ht="16" hidden="1" thickBot="1">
      <c r="A86" s="26" t="str">
        <f t="shared" si="2"/>
        <v>東京都：東京大学</v>
      </c>
      <c r="B86" s="36" t="s">
        <v>136</v>
      </c>
      <c r="C86" s="37" t="s">
        <v>16</v>
      </c>
      <c r="D86" s="26" t="s">
        <v>145</v>
      </c>
      <c r="E86" s="38"/>
      <c r="F86" s="36" t="s">
        <v>603</v>
      </c>
      <c r="G86" s="20" t="s">
        <v>1360</v>
      </c>
      <c r="H86" s="26"/>
      <c r="I86" s="26" t="s">
        <v>604</v>
      </c>
      <c r="J86" s="15"/>
      <c r="K86" s="13"/>
    </row>
    <row r="87" spans="1:11" hidden="1">
      <c r="A87" s="27" t="str">
        <f t="shared" si="2"/>
        <v>東京都：東京農工大学</v>
      </c>
      <c r="B87" s="39" t="s">
        <v>136</v>
      </c>
      <c r="C87" s="40" t="s">
        <v>16</v>
      </c>
      <c r="D87" s="27" t="s">
        <v>146</v>
      </c>
      <c r="E87" s="41"/>
      <c r="F87" s="39" t="s">
        <v>605</v>
      </c>
      <c r="G87" s="21" t="s">
        <v>1361</v>
      </c>
      <c r="H87" s="27"/>
      <c r="I87" s="27" t="s">
        <v>606</v>
      </c>
      <c r="J87" s="42"/>
      <c r="K87" s="3"/>
    </row>
    <row r="88" spans="1:11" hidden="1">
      <c r="A88" s="3" t="str">
        <f t="shared" si="2"/>
        <v>東京都：東京都立大学</v>
      </c>
      <c r="B88" s="2" t="s">
        <v>136</v>
      </c>
      <c r="C88" s="34" t="s">
        <v>60</v>
      </c>
      <c r="D88" s="3" t="s">
        <v>147</v>
      </c>
      <c r="E88" s="35"/>
      <c r="F88" s="2" t="s">
        <v>607</v>
      </c>
      <c r="G88" s="19" t="s">
        <v>1362</v>
      </c>
      <c r="H88" s="3"/>
      <c r="I88" s="3" t="s">
        <v>608</v>
      </c>
      <c r="J88" s="4"/>
      <c r="K88" s="3"/>
    </row>
    <row r="89" spans="1:11" hidden="1">
      <c r="A89" s="3" t="str">
        <f t="shared" si="2"/>
        <v>東京都：亜細亜大学</v>
      </c>
      <c r="B89" s="2" t="s">
        <v>136</v>
      </c>
      <c r="C89" s="34" t="s">
        <v>17</v>
      </c>
      <c r="D89" s="3" t="s">
        <v>148</v>
      </c>
      <c r="E89" s="35"/>
      <c r="F89" s="2" t="s">
        <v>609</v>
      </c>
      <c r="G89" s="19" t="s">
        <v>1363</v>
      </c>
      <c r="H89" s="3"/>
      <c r="I89" s="3" t="s">
        <v>610</v>
      </c>
      <c r="J89" s="4"/>
      <c r="K89" s="3"/>
    </row>
    <row r="90" spans="1:11" hidden="1">
      <c r="A90" s="3" t="str">
        <f t="shared" si="2"/>
        <v>東京都：学習院女子大学</v>
      </c>
      <c r="B90" s="2" t="s">
        <v>136</v>
      </c>
      <c r="C90" s="34" t="s">
        <v>17</v>
      </c>
      <c r="D90" s="3" t="s">
        <v>149</v>
      </c>
      <c r="E90" s="35"/>
      <c r="F90" s="2" t="s">
        <v>611</v>
      </c>
      <c r="G90" s="19" t="s">
        <v>1364</v>
      </c>
      <c r="H90" s="3"/>
      <c r="I90" s="3" t="s">
        <v>612</v>
      </c>
      <c r="J90" s="4"/>
      <c r="K90" s="3"/>
    </row>
    <row r="91" spans="1:11" ht="16" hidden="1" thickBot="1">
      <c r="A91" s="26" t="str">
        <f t="shared" si="2"/>
        <v>東京都：学習院大学</v>
      </c>
      <c r="B91" s="36" t="s">
        <v>136</v>
      </c>
      <c r="C91" s="37" t="s">
        <v>17</v>
      </c>
      <c r="D91" s="26" t="s">
        <v>150</v>
      </c>
      <c r="E91" s="38"/>
      <c r="F91" s="36" t="s">
        <v>613</v>
      </c>
      <c r="G91" s="20" t="s">
        <v>1365</v>
      </c>
      <c r="H91" s="26"/>
      <c r="I91" s="26" t="s">
        <v>614</v>
      </c>
      <c r="J91" s="15"/>
      <c r="K91" s="13"/>
    </row>
    <row r="92" spans="1:11" hidden="1">
      <c r="A92" s="27" t="str">
        <f t="shared" si="2"/>
        <v>東京都：玉川大学</v>
      </c>
      <c r="B92" s="39" t="s">
        <v>136</v>
      </c>
      <c r="C92" s="40" t="s">
        <v>17</v>
      </c>
      <c r="D92" s="27" t="s">
        <v>151</v>
      </c>
      <c r="E92" s="41"/>
      <c r="F92" s="39" t="s">
        <v>8</v>
      </c>
      <c r="G92" s="21" t="s">
        <v>18</v>
      </c>
      <c r="H92" s="27"/>
      <c r="I92" s="27" t="s">
        <v>615</v>
      </c>
      <c r="J92" s="42"/>
      <c r="K92" s="3"/>
    </row>
    <row r="93" spans="1:11" hidden="1">
      <c r="A93" s="3" t="str">
        <f t="shared" si="2"/>
        <v>東京都：駒澤大学</v>
      </c>
      <c r="B93" s="2" t="s">
        <v>136</v>
      </c>
      <c r="C93" s="34" t="s">
        <v>17</v>
      </c>
      <c r="D93" s="3" t="s">
        <v>152</v>
      </c>
      <c r="E93" s="35"/>
      <c r="F93" s="2" t="s">
        <v>616</v>
      </c>
      <c r="G93" s="19" t="s">
        <v>1366</v>
      </c>
      <c r="H93" s="3"/>
      <c r="I93" s="3" t="s">
        <v>617</v>
      </c>
      <c r="J93" s="4"/>
      <c r="K93" s="3"/>
    </row>
    <row r="94" spans="1:11" hidden="1">
      <c r="A94" s="3" t="str">
        <f t="shared" si="2"/>
        <v>東京都：慶應義塾大学</v>
      </c>
      <c r="B94" s="2" t="s">
        <v>136</v>
      </c>
      <c r="C94" s="34" t="s">
        <v>17</v>
      </c>
      <c r="D94" s="3" t="s">
        <v>153</v>
      </c>
      <c r="E94" s="35"/>
      <c r="F94" s="2" t="s">
        <v>618</v>
      </c>
      <c r="G94" s="19" t="s">
        <v>1367</v>
      </c>
      <c r="H94" s="3"/>
      <c r="I94" s="3" t="s">
        <v>619</v>
      </c>
      <c r="J94" s="4"/>
      <c r="K94" s="3"/>
    </row>
    <row r="95" spans="1:11" hidden="1">
      <c r="A95" s="3" t="str">
        <f t="shared" si="2"/>
        <v>東京都：工学院大学</v>
      </c>
      <c r="B95" s="2" t="s">
        <v>136</v>
      </c>
      <c r="C95" s="34" t="s">
        <v>17</v>
      </c>
      <c r="D95" s="3" t="s">
        <v>154</v>
      </c>
      <c r="E95" s="35"/>
      <c r="F95" s="2" t="s">
        <v>620</v>
      </c>
      <c r="G95" s="19" t="s">
        <v>1368</v>
      </c>
      <c r="H95" s="3"/>
      <c r="I95" s="3" t="s">
        <v>621</v>
      </c>
      <c r="J95" s="4"/>
      <c r="K95" s="3"/>
    </row>
    <row r="96" spans="1:11" ht="16" hidden="1" thickBot="1">
      <c r="A96" s="26" t="str">
        <f t="shared" si="2"/>
        <v>東京都：高千穂大学</v>
      </c>
      <c r="B96" s="36" t="s">
        <v>136</v>
      </c>
      <c r="C96" s="37" t="s">
        <v>17</v>
      </c>
      <c r="D96" s="26" t="s">
        <v>155</v>
      </c>
      <c r="E96" s="38"/>
      <c r="F96" s="36" t="s">
        <v>622</v>
      </c>
      <c r="G96" s="20" t="s">
        <v>1369</v>
      </c>
      <c r="H96" s="26"/>
      <c r="I96" s="26" t="s">
        <v>623</v>
      </c>
      <c r="J96" s="15"/>
      <c r="K96" s="13"/>
    </row>
    <row r="97" spans="1:11" hidden="1">
      <c r="A97" s="27" t="str">
        <f t="shared" si="2"/>
        <v>東京都：国士舘大学</v>
      </c>
      <c r="B97" s="39" t="s">
        <v>136</v>
      </c>
      <c r="C97" s="40" t="s">
        <v>17</v>
      </c>
      <c r="D97" s="27" t="s">
        <v>156</v>
      </c>
      <c r="E97" s="41"/>
      <c r="F97" s="39" t="s">
        <v>624</v>
      </c>
      <c r="G97" s="21" t="s">
        <v>1370</v>
      </c>
      <c r="H97" s="27"/>
      <c r="I97" s="27" t="s">
        <v>625</v>
      </c>
      <c r="J97" s="42"/>
      <c r="K97" s="3"/>
    </row>
    <row r="98" spans="1:11" hidden="1">
      <c r="A98" s="3" t="str">
        <f t="shared" si="2"/>
        <v>東京都：桜美林大学</v>
      </c>
      <c r="B98" s="2" t="s">
        <v>136</v>
      </c>
      <c r="C98" s="34" t="s">
        <v>17</v>
      </c>
      <c r="D98" s="3" t="s">
        <v>157</v>
      </c>
      <c r="E98" s="35"/>
      <c r="F98" s="2" t="s">
        <v>9</v>
      </c>
      <c r="G98" s="19" t="s">
        <v>19</v>
      </c>
      <c r="H98" s="3"/>
      <c r="I98" s="3" t="s">
        <v>626</v>
      </c>
      <c r="J98" s="4"/>
      <c r="K98" s="3"/>
    </row>
    <row r="99" spans="1:11" hidden="1">
      <c r="A99" s="3" t="str">
        <f t="shared" si="2"/>
        <v>東京都：芝浦工業大学</v>
      </c>
      <c r="B99" s="2" t="s">
        <v>136</v>
      </c>
      <c r="C99" s="34" t="s">
        <v>17</v>
      </c>
      <c r="D99" s="3" t="s">
        <v>158</v>
      </c>
      <c r="E99" s="35"/>
      <c r="F99" s="2" t="s">
        <v>627</v>
      </c>
      <c r="G99" s="19" t="s">
        <v>1371</v>
      </c>
      <c r="H99" s="3"/>
      <c r="I99" s="3" t="s">
        <v>628</v>
      </c>
      <c r="J99" s="4"/>
      <c r="K99" s="3"/>
    </row>
    <row r="100" spans="1:11" hidden="1">
      <c r="A100" s="3" t="str">
        <f t="shared" si="2"/>
        <v>東京都：上智大学</v>
      </c>
      <c r="B100" s="2" t="s">
        <v>136</v>
      </c>
      <c r="C100" s="34" t="s">
        <v>17</v>
      </c>
      <c r="D100" s="3" t="s">
        <v>159</v>
      </c>
      <c r="E100" s="35"/>
      <c r="F100" s="2" t="s">
        <v>629</v>
      </c>
      <c r="G100" s="19" t="s">
        <v>1372</v>
      </c>
      <c r="H100" s="3"/>
      <c r="I100" s="3" t="s">
        <v>630</v>
      </c>
      <c r="J100" s="4"/>
      <c r="K100" s="3"/>
    </row>
    <row r="101" spans="1:11" ht="16" hidden="1" thickBot="1">
      <c r="A101" s="26" t="str">
        <f t="shared" si="2"/>
        <v>東京都：成城大学</v>
      </c>
      <c r="B101" s="36" t="s">
        <v>136</v>
      </c>
      <c r="C101" s="37" t="s">
        <v>17</v>
      </c>
      <c r="D101" s="26" t="s">
        <v>160</v>
      </c>
      <c r="E101" s="38"/>
      <c r="F101" s="36" t="s">
        <v>631</v>
      </c>
      <c r="G101" s="20" t="s">
        <v>1373</v>
      </c>
      <c r="H101" s="26"/>
      <c r="I101" s="26" t="s">
        <v>632</v>
      </c>
      <c r="J101" s="15"/>
      <c r="K101" s="13"/>
    </row>
    <row r="102" spans="1:11" hidden="1">
      <c r="A102" s="27" t="str">
        <f t="shared" si="2"/>
        <v>東京都：成蹊大学</v>
      </c>
      <c r="B102" s="39" t="s">
        <v>136</v>
      </c>
      <c r="C102" s="40" t="s">
        <v>17</v>
      </c>
      <c r="D102" s="27" t="s">
        <v>161</v>
      </c>
      <c r="E102" s="41"/>
      <c r="F102" s="39" t="s">
        <v>633</v>
      </c>
      <c r="G102" s="21" t="s">
        <v>1374</v>
      </c>
      <c r="H102" s="27"/>
      <c r="I102" s="27" t="s">
        <v>634</v>
      </c>
      <c r="J102" s="42"/>
      <c r="K102" s="3"/>
    </row>
    <row r="103" spans="1:11" hidden="1">
      <c r="A103" s="3" t="str">
        <f t="shared" si="2"/>
        <v>東京都：青山学院大学</v>
      </c>
      <c r="B103" s="2" t="s">
        <v>136</v>
      </c>
      <c r="C103" s="34" t="s">
        <v>17</v>
      </c>
      <c r="D103" s="3" t="s">
        <v>162</v>
      </c>
      <c r="E103" s="35"/>
      <c r="F103" s="2" t="s">
        <v>635</v>
      </c>
      <c r="G103" s="19" t="s">
        <v>1375</v>
      </c>
      <c r="H103" s="3"/>
      <c r="I103" s="3" t="s">
        <v>636</v>
      </c>
      <c r="J103" s="4"/>
      <c r="K103" s="3"/>
    </row>
    <row r="104" spans="1:11" hidden="1">
      <c r="A104" s="3" t="str">
        <f t="shared" si="2"/>
        <v>東京都：専修大学</v>
      </c>
      <c r="B104" s="2" t="s">
        <v>136</v>
      </c>
      <c r="C104" s="34" t="s">
        <v>17</v>
      </c>
      <c r="D104" s="3" t="s">
        <v>163</v>
      </c>
      <c r="E104" s="35"/>
      <c r="F104" s="2" t="s">
        <v>637</v>
      </c>
      <c r="G104" s="19" t="s">
        <v>1376</v>
      </c>
      <c r="H104" s="3"/>
      <c r="I104" s="3" t="s">
        <v>638</v>
      </c>
      <c r="J104" s="4"/>
      <c r="K104" s="3"/>
    </row>
    <row r="105" spans="1:11" hidden="1">
      <c r="A105" s="3" t="str">
        <f t="shared" si="2"/>
        <v>東京都：創価大学</v>
      </c>
      <c r="B105" s="2" t="s">
        <v>136</v>
      </c>
      <c r="C105" s="34" t="s">
        <v>17</v>
      </c>
      <c r="D105" s="3" t="s">
        <v>164</v>
      </c>
      <c r="E105" s="35"/>
      <c r="F105" s="2" t="s">
        <v>639</v>
      </c>
      <c r="G105" s="19" t="s">
        <v>1377</v>
      </c>
      <c r="H105" s="3"/>
      <c r="I105" s="3" t="s">
        <v>640</v>
      </c>
      <c r="J105" s="4"/>
      <c r="K105" s="3"/>
    </row>
    <row r="106" spans="1:11" ht="16" hidden="1" thickBot="1">
      <c r="A106" s="26" t="str">
        <f t="shared" si="2"/>
        <v>東京都：早稲田大学</v>
      </c>
      <c r="B106" s="36" t="s">
        <v>136</v>
      </c>
      <c r="C106" s="37" t="s">
        <v>17</v>
      </c>
      <c r="D106" s="26" t="s">
        <v>165</v>
      </c>
      <c r="E106" s="38"/>
      <c r="F106" s="36" t="s">
        <v>641</v>
      </c>
      <c r="G106" s="20" t="s">
        <v>1378</v>
      </c>
      <c r="H106" s="26"/>
      <c r="I106" s="26" t="s">
        <v>642</v>
      </c>
      <c r="J106" s="15"/>
      <c r="K106" s="13"/>
    </row>
    <row r="107" spans="1:11" hidden="1">
      <c r="A107" s="27" t="str">
        <f t="shared" si="2"/>
        <v>東京都：大正大学</v>
      </c>
      <c r="B107" s="39" t="s">
        <v>136</v>
      </c>
      <c r="C107" s="40" t="s">
        <v>17</v>
      </c>
      <c r="D107" s="27" t="s">
        <v>166</v>
      </c>
      <c r="E107" s="41"/>
      <c r="F107" s="39" t="s">
        <v>643</v>
      </c>
      <c r="G107" s="21" t="s">
        <v>1379</v>
      </c>
      <c r="H107" s="27"/>
      <c r="I107" s="27" t="s">
        <v>644</v>
      </c>
      <c r="J107" s="42"/>
      <c r="K107" s="3"/>
    </row>
    <row r="108" spans="1:11" hidden="1">
      <c r="A108" s="3" t="str">
        <f t="shared" si="2"/>
        <v>東京都：大東文化大学</v>
      </c>
      <c r="B108" s="2" t="s">
        <v>136</v>
      </c>
      <c r="C108" s="34" t="s">
        <v>17</v>
      </c>
      <c r="D108" s="3" t="s">
        <v>167</v>
      </c>
      <c r="E108" s="35"/>
      <c r="F108" s="2" t="s">
        <v>645</v>
      </c>
      <c r="G108" s="19" t="s">
        <v>1380</v>
      </c>
      <c r="H108" s="3"/>
      <c r="I108" s="3" t="s">
        <v>646</v>
      </c>
      <c r="J108" s="4"/>
      <c r="K108" s="3"/>
    </row>
    <row r="109" spans="1:11" hidden="1">
      <c r="A109" s="3" t="str">
        <f t="shared" si="2"/>
        <v>東京都：中央大学</v>
      </c>
      <c r="B109" s="2" t="s">
        <v>136</v>
      </c>
      <c r="C109" s="34" t="s">
        <v>17</v>
      </c>
      <c r="D109" s="3" t="s">
        <v>168</v>
      </c>
      <c r="E109" s="35"/>
      <c r="F109" s="2" t="s">
        <v>647</v>
      </c>
      <c r="G109" s="19" t="s">
        <v>1381</v>
      </c>
      <c r="H109" s="3"/>
      <c r="I109" s="3" t="s">
        <v>648</v>
      </c>
      <c r="J109" s="4"/>
      <c r="K109" s="3"/>
    </row>
    <row r="110" spans="1:11" hidden="1">
      <c r="A110" s="3" t="str">
        <f t="shared" si="2"/>
        <v>東京都：帝京大学</v>
      </c>
      <c r="B110" s="2" t="s">
        <v>136</v>
      </c>
      <c r="C110" s="34" t="s">
        <v>17</v>
      </c>
      <c r="D110" s="3" t="s">
        <v>169</v>
      </c>
      <c r="E110" s="35"/>
      <c r="F110" s="2" t="s">
        <v>649</v>
      </c>
      <c r="G110" s="19" t="s">
        <v>1382</v>
      </c>
      <c r="H110" s="3"/>
      <c r="I110" s="3" t="s">
        <v>650</v>
      </c>
      <c r="J110" s="4"/>
      <c r="K110" s="3"/>
    </row>
    <row r="111" spans="1:11" ht="16" hidden="1" thickBot="1">
      <c r="A111" s="26" t="str">
        <f t="shared" si="2"/>
        <v>東京都：東京経済大学</v>
      </c>
      <c r="B111" s="36" t="s">
        <v>136</v>
      </c>
      <c r="C111" s="37" t="s">
        <v>17</v>
      </c>
      <c r="D111" s="26" t="s">
        <v>170</v>
      </c>
      <c r="E111" s="38"/>
      <c r="F111" s="36" t="s">
        <v>651</v>
      </c>
      <c r="G111" s="20" t="s">
        <v>1383</v>
      </c>
      <c r="H111" s="26"/>
      <c r="I111" s="26" t="s">
        <v>652</v>
      </c>
      <c r="J111" s="15"/>
      <c r="K111" s="13"/>
    </row>
    <row r="112" spans="1:11" hidden="1">
      <c r="A112" s="27" t="str">
        <f t="shared" si="2"/>
        <v>東京都：東京工科大学</v>
      </c>
      <c r="B112" s="39" t="s">
        <v>136</v>
      </c>
      <c r="C112" s="40" t="s">
        <v>17</v>
      </c>
      <c r="D112" s="27" t="s">
        <v>171</v>
      </c>
      <c r="E112" s="41"/>
      <c r="F112" s="39" t="s">
        <v>653</v>
      </c>
      <c r="G112" s="21" t="s">
        <v>1384</v>
      </c>
      <c r="H112" s="27"/>
      <c r="I112" s="27" t="s">
        <v>654</v>
      </c>
      <c r="J112" s="42"/>
      <c r="K112" s="3"/>
    </row>
    <row r="113" spans="1:11" hidden="1">
      <c r="A113" s="3" t="str">
        <f t="shared" si="2"/>
        <v>東京都：東京都市大学</v>
      </c>
      <c r="B113" s="2" t="s">
        <v>136</v>
      </c>
      <c r="C113" s="34" t="s">
        <v>17</v>
      </c>
      <c r="D113" s="3" t="s">
        <v>172</v>
      </c>
      <c r="E113" s="35"/>
      <c r="F113" s="2" t="s">
        <v>655</v>
      </c>
      <c r="G113" s="19" t="s">
        <v>1385</v>
      </c>
      <c r="H113" s="3"/>
      <c r="I113" s="3" t="s">
        <v>656</v>
      </c>
      <c r="J113" s="4"/>
      <c r="K113" s="3"/>
    </row>
    <row r="114" spans="1:11" hidden="1">
      <c r="A114" s="3" t="str">
        <f t="shared" si="2"/>
        <v>東京都：東京農業大学</v>
      </c>
      <c r="B114" s="2" t="s">
        <v>136</v>
      </c>
      <c r="C114" s="34" t="s">
        <v>17</v>
      </c>
      <c r="D114" s="3" t="s">
        <v>173</v>
      </c>
      <c r="E114" s="35"/>
      <c r="F114" s="2" t="s">
        <v>657</v>
      </c>
      <c r="G114" s="19" t="s">
        <v>1386</v>
      </c>
      <c r="H114" s="3"/>
      <c r="I114" s="3" t="s">
        <v>658</v>
      </c>
      <c r="J114" s="4"/>
      <c r="K114" s="3"/>
    </row>
    <row r="115" spans="1:11" hidden="1">
      <c r="A115" s="3" t="str">
        <f t="shared" si="2"/>
        <v>東京都：東京薬科大学</v>
      </c>
      <c r="B115" s="2" t="s">
        <v>136</v>
      </c>
      <c r="C115" s="34" t="s">
        <v>17</v>
      </c>
      <c r="D115" s="3" t="s">
        <v>174</v>
      </c>
      <c r="E115" s="35"/>
      <c r="F115" s="2" t="s">
        <v>659</v>
      </c>
      <c r="G115" s="19" t="s">
        <v>1387</v>
      </c>
      <c r="H115" s="3"/>
      <c r="I115" s="3" t="s">
        <v>660</v>
      </c>
      <c r="J115" s="4"/>
      <c r="K115" s="3"/>
    </row>
    <row r="116" spans="1:11" ht="16" hidden="1" thickBot="1">
      <c r="A116" s="26" t="str">
        <f t="shared" si="2"/>
        <v>東京都：東京理科大学</v>
      </c>
      <c r="B116" s="36" t="s">
        <v>136</v>
      </c>
      <c r="C116" s="37" t="s">
        <v>17</v>
      </c>
      <c r="D116" s="26" t="s">
        <v>175</v>
      </c>
      <c r="E116" s="38"/>
      <c r="F116" s="36" t="s">
        <v>661</v>
      </c>
      <c r="G116" s="20" t="s">
        <v>1388</v>
      </c>
      <c r="H116" s="26"/>
      <c r="I116" s="26" t="s">
        <v>662</v>
      </c>
      <c r="J116" s="15"/>
      <c r="K116" s="13"/>
    </row>
    <row r="117" spans="1:11" hidden="1">
      <c r="A117" s="27" t="str">
        <f t="shared" si="2"/>
        <v>東京都：東洋大学</v>
      </c>
      <c r="B117" s="39" t="s">
        <v>136</v>
      </c>
      <c r="C117" s="40" t="s">
        <v>17</v>
      </c>
      <c r="D117" s="27" t="s">
        <v>176</v>
      </c>
      <c r="E117" s="41"/>
      <c r="F117" s="39" t="s">
        <v>663</v>
      </c>
      <c r="G117" s="21" t="s">
        <v>1389</v>
      </c>
      <c r="H117" s="27"/>
      <c r="I117" s="27" t="s">
        <v>664</v>
      </c>
      <c r="J117" s="42"/>
      <c r="K117" s="3"/>
    </row>
    <row r="118" spans="1:11" hidden="1">
      <c r="A118" s="3" t="str">
        <f t="shared" si="2"/>
        <v>東京都：二松學舍大学</v>
      </c>
      <c r="B118" s="2" t="s">
        <v>136</v>
      </c>
      <c r="C118" s="34" t="s">
        <v>17</v>
      </c>
      <c r="D118" s="3" t="s">
        <v>177</v>
      </c>
      <c r="E118" s="35"/>
      <c r="F118" s="2" t="s">
        <v>665</v>
      </c>
      <c r="G118" s="19" t="s">
        <v>1390</v>
      </c>
      <c r="H118" s="3"/>
      <c r="I118" s="3" t="s">
        <v>666</v>
      </c>
      <c r="J118" s="4"/>
      <c r="K118" s="3"/>
    </row>
    <row r="119" spans="1:11" hidden="1">
      <c r="A119" s="3" t="str">
        <f t="shared" si="2"/>
        <v>東京都：日本女子体育大学</v>
      </c>
      <c r="B119" s="2" t="s">
        <v>136</v>
      </c>
      <c r="C119" s="34" t="s">
        <v>17</v>
      </c>
      <c r="D119" s="3" t="s">
        <v>178</v>
      </c>
      <c r="E119" s="35"/>
      <c r="F119" s="2" t="s">
        <v>667</v>
      </c>
      <c r="G119" s="19" t="s">
        <v>1391</v>
      </c>
      <c r="H119" s="3"/>
      <c r="I119" s="3" t="s">
        <v>668</v>
      </c>
      <c r="J119" s="4"/>
      <c r="K119" s="3"/>
    </row>
    <row r="120" spans="1:11" hidden="1">
      <c r="A120" s="3" t="str">
        <f t="shared" si="2"/>
        <v>東京都：日本女子大学</v>
      </c>
      <c r="B120" s="2" t="s">
        <v>136</v>
      </c>
      <c r="C120" s="34" t="s">
        <v>17</v>
      </c>
      <c r="D120" s="3" t="s">
        <v>179</v>
      </c>
      <c r="E120" s="35"/>
      <c r="F120" s="2" t="s">
        <v>669</v>
      </c>
      <c r="G120" s="19" t="s">
        <v>1392</v>
      </c>
      <c r="H120" s="3"/>
      <c r="I120" s="3" t="s">
        <v>670</v>
      </c>
      <c r="J120" s="4"/>
      <c r="K120" s="3"/>
    </row>
    <row r="121" spans="1:11" ht="16" hidden="1" thickBot="1">
      <c r="A121" s="26" t="str">
        <f t="shared" si="2"/>
        <v>東京都：日本体育大学</v>
      </c>
      <c r="B121" s="36" t="s">
        <v>136</v>
      </c>
      <c r="C121" s="37" t="s">
        <v>17</v>
      </c>
      <c r="D121" s="26" t="s">
        <v>180</v>
      </c>
      <c r="E121" s="38"/>
      <c r="F121" s="36" t="s">
        <v>671</v>
      </c>
      <c r="G121" s="20" t="s">
        <v>1393</v>
      </c>
      <c r="H121" s="26"/>
      <c r="I121" s="26" t="s">
        <v>672</v>
      </c>
      <c r="J121" s="15"/>
      <c r="K121" s="13"/>
    </row>
    <row r="122" spans="1:11" hidden="1">
      <c r="A122" s="27" t="str">
        <f t="shared" si="2"/>
        <v>東京都：日本大学</v>
      </c>
      <c r="B122" s="39" t="s">
        <v>136</v>
      </c>
      <c r="C122" s="40" t="s">
        <v>17</v>
      </c>
      <c r="D122" s="27" t="s">
        <v>181</v>
      </c>
      <c r="E122" s="41"/>
      <c r="F122" s="39" t="s">
        <v>673</v>
      </c>
      <c r="G122" s="21" t="s">
        <v>1394</v>
      </c>
      <c r="H122" s="27"/>
      <c r="I122" s="27" t="s">
        <v>674</v>
      </c>
      <c r="J122" s="42"/>
      <c r="K122" s="3"/>
    </row>
    <row r="123" spans="1:11" hidden="1">
      <c r="A123" s="3" t="str">
        <f t="shared" si="2"/>
        <v>東京都：日本文化大学</v>
      </c>
      <c r="B123" s="2" t="s">
        <v>136</v>
      </c>
      <c r="C123" s="34" t="s">
        <v>17</v>
      </c>
      <c r="D123" s="3" t="s">
        <v>182</v>
      </c>
      <c r="E123" s="35"/>
      <c r="F123" s="2" t="s">
        <v>675</v>
      </c>
      <c r="G123" s="19" t="s">
        <v>1395</v>
      </c>
      <c r="H123" s="3"/>
      <c r="I123" s="3" t="s">
        <v>676</v>
      </c>
      <c r="J123" s="4"/>
      <c r="K123" s="3"/>
    </row>
    <row r="124" spans="1:11" hidden="1">
      <c r="A124" s="3" t="str">
        <f t="shared" si="2"/>
        <v>東京都：武蔵大学</v>
      </c>
      <c r="B124" s="2" t="s">
        <v>136</v>
      </c>
      <c r="C124" s="34" t="s">
        <v>17</v>
      </c>
      <c r="D124" s="3" t="s">
        <v>183</v>
      </c>
      <c r="E124" s="35"/>
      <c r="F124" s="2" t="s">
        <v>677</v>
      </c>
      <c r="G124" s="19" t="s">
        <v>1396</v>
      </c>
      <c r="H124" s="3"/>
      <c r="I124" s="3" t="s">
        <v>678</v>
      </c>
      <c r="J124" s="4"/>
      <c r="K124" s="3"/>
    </row>
    <row r="125" spans="1:11" hidden="1">
      <c r="A125" s="3" t="str">
        <f t="shared" si="2"/>
        <v>東京都：法政大学</v>
      </c>
      <c r="B125" s="2" t="s">
        <v>136</v>
      </c>
      <c r="C125" s="34" t="s">
        <v>17</v>
      </c>
      <c r="D125" s="3" t="s">
        <v>4</v>
      </c>
      <c r="E125" s="35"/>
      <c r="F125" s="2" t="s">
        <v>679</v>
      </c>
      <c r="G125" s="19" t="s">
        <v>1397</v>
      </c>
      <c r="H125" s="3"/>
      <c r="I125" s="3" t="s">
        <v>680</v>
      </c>
      <c r="J125" s="4"/>
      <c r="K125" s="3"/>
    </row>
    <row r="126" spans="1:11" ht="16" hidden="1" thickBot="1">
      <c r="A126" s="26" t="str">
        <f t="shared" si="2"/>
        <v>東京都：明治学院大学</v>
      </c>
      <c r="B126" s="36" t="s">
        <v>136</v>
      </c>
      <c r="C126" s="37" t="s">
        <v>17</v>
      </c>
      <c r="D126" s="26" t="s">
        <v>184</v>
      </c>
      <c r="E126" s="38"/>
      <c r="F126" s="36" t="s">
        <v>681</v>
      </c>
      <c r="G126" s="20" t="s">
        <v>1398</v>
      </c>
      <c r="H126" s="26"/>
      <c r="I126" s="26" t="s">
        <v>682</v>
      </c>
      <c r="J126" s="15"/>
      <c r="K126" s="13"/>
    </row>
    <row r="127" spans="1:11" hidden="1">
      <c r="A127" s="27" t="str">
        <f t="shared" si="2"/>
        <v>東京都：明治大学</v>
      </c>
      <c r="B127" s="39" t="s">
        <v>136</v>
      </c>
      <c r="C127" s="40" t="s">
        <v>17</v>
      </c>
      <c r="D127" s="27" t="s">
        <v>185</v>
      </c>
      <c r="E127" s="41"/>
      <c r="F127" s="39" t="s">
        <v>683</v>
      </c>
      <c r="G127" s="21" t="s">
        <v>1399</v>
      </c>
      <c r="H127" s="27"/>
      <c r="I127" s="27" t="s">
        <v>684</v>
      </c>
      <c r="J127" s="42"/>
      <c r="K127" s="3"/>
    </row>
    <row r="128" spans="1:11" hidden="1">
      <c r="A128" s="3" t="str">
        <f t="shared" si="2"/>
        <v>東京都：明星大学</v>
      </c>
      <c r="B128" s="2" t="s">
        <v>136</v>
      </c>
      <c r="C128" s="34" t="s">
        <v>17</v>
      </c>
      <c r="D128" s="3" t="s">
        <v>186</v>
      </c>
      <c r="E128" s="35"/>
      <c r="F128" s="2" t="s">
        <v>685</v>
      </c>
      <c r="G128" s="19" t="s">
        <v>1400</v>
      </c>
      <c r="H128" s="3"/>
      <c r="I128" s="3" t="s">
        <v>686</v>
      </c>
      <c r="J128" s="4"/>
      <c r="K128" s="3"/>
    </row>
    <row r="129" spans="1:11" hidden="1">
      <c r="A129" s="3" t="str">
        <f t="shared" si="2"/>
        <v>東京都：立教大学</v>
      </c>
      <c r="B129" s="2" t="s">
        <v>136</v>
      </c>
      <c r="C129" s="34" t="s">
        <v>17</v>
      </c>
      <c r="D129" s="3" t="s">
        <v>187</v>
      </c>
      <c r="E129" s="35"/>
      <c r="F129" s="2" t="s">
        <v>687</v>
      </c>
      <c r="G129" s="19" t="s">
        <v>1401</v>
      </c>
      <c r="H129" s="3"/>
      <c r="I129" s="3" t="s">
        <v>688</v>
      </c>
      <c r="J129" s="4"/>
      <c r="K129" s="3"/>
    </row>
    <row r="130" spans="1:11" hidden="1">
      <c r="A130" s="3" t="str">
        <f t="shared" si="2"/>
        <v>東京都：立正大学</v>
      </c>
      <c r="B130" s="2" t="s">
        <v>136</v>
      </c>
      <c r="C130" s="34" t="s">
        <v>17</v>
      </c>
      <c r="D130" s="3" t="s">
        <v>188</v>
      </c>
      <c r="E130" s="35"/>
      <c r="F130" s="2" t="s">
        <v>689</v>
      </c>
      <c r="G130" s="19" t="s">
        <v>1402</v>
      </c>
      <c r="H130" s="3"/>
      <c r="I130" s="3" t="s">
        <v>690</v>
      </c>
      <c r="J130" s="4"/>
      <c r="K130" s="3"/>
    </row>
    <row r="131" spans="1:11" ht="16" hidden="1" thickBot="1">
      <c r="A131" s="26" t="str">
        <f t="shared" si="2"/>
        <v>東京都：國學院大學</v>
      </c>
      <c r="B131" s="36" t="s">
        <v>136</v>
      </c>
      <c r="C131" s="37" t="s">
        <v>17</v>
      </c>
      <c r="D131" s="26" t="s">
        <v>189</v>
      </c>
      <c r="E131" s="38"/>
      <c r="F131" s="36" t="s">
        <v>691</v>
      </c>
      <c r="G131" s="20" t="s">
        <v>1403</v>
      </c>
      <c r="H131" s="26"/>
      <c r="I131" s="26" t="s">
        <v>692</v>
      </c>
      <c r="J131" s="15"/>
      <c r="K131" s="13"/>
    </row>
    <row r="132" spans="1:11" hidden="1">
      <c r="A132" s="27" t="str">
        <f t="shared" ref="A132:A195" si="3">B132&amp;"："&amp;D132</f>
        <v>神奈川県：横浜国立大学</v>
      </c>
      <c r="B132" s="39" t="s">
        <v>190</v>
      </c>
      <c r="C132" s="40" t="s">
        <v>16</v>
      </c>
      <c r="D132" s="27" t="s">
        <v>191</v>
      </c>
      <c r="E132" s="41"/>
      <c r="F132" s="39" t="s">
        <v>693</v>
      </c>
      <c r="G132" s="21" t="s">
        <v>1178</v>
      </c>
      <c r="H132" s="27"/>
      <c r="I132" s="27" t="s">
        <v>694</v>
      </c>
      <c r="J132" s="42"/>
      <c r="K132" s="3"/>
    </row>
    <row r="133" spans="1:11" hidden="1">
      <c r="A133" s="3" t="str">
        <f t="shared" si="3"/>
        <v>神奈川県：横浜市立大学</v>
      </c>
      <c r="B133" s="2" t="s">
        <v>190</v>
      </c>
      <c r="C133" s="34" t="s">
        <v>60</v>
      </c>
      <c r="D133" s="3" t="s">
        <v>192</v>
      </c>
      <c r="E133" s="35"/>
      <c r="F133" s="2" t="s">
        <v>695</v>
      </c>
      <c r="G133" s="19" t="s">
        <v>1179</v>
      </c>
      <c r="H133" s="3"/>
      <c r="I133" s="3" t="s">
        <v>696</v>
      </c>
      <c r="J133" s="4"/>
      <c r="K133" s="3"/>
    </row>
    <row r="134" spans="1:11" hidden="1">
      <c r="A134" s="3" t="str">
        <f t="shared" si="3"/>
        <v>神奈川県：鎌倉女子大学</v>
      </c>
      <c r="B134" s="2" t="s">
        <v>190</v>
      </c>
      <c r="C134" s="34" t="s">
        <v>17</v>
      </c>
      <c r="D134" s="3" t="s">
        <v>193</v>
      </c>
      <c r="E134" s="35"/>
      <c r="F134" s="2" t="s">
        <v>697</v>
      </c>
      <c r="G134" s="19" t="s">
        <v>1180</v>
      </c>
      <c r="H134" s="3"/>
      <c r="I134" s="3" t="s">
        <v>698</v>
      </c>
      <c r="J134" s="4"/>
      <c r="K134" s="3"/>
    </row>
    <row r="135" spans="1:11" hidden="1">
      <c r="A135" s="3" t="str">
        <f t="shared" si="3"/>
        <v>神奈川県：関東学院大学</v>
      </c>
      <c r="B135" s="2" t="s">
        <v>190</v>
      </c>
      <c r="C135" s="34" t="s">
        <v>17</v>
      </c>
      <c r="D135" s="3" t="s">
        <v>194</v>
      </c>
      <c r="E135" s="35"/>
      <c r="F135" s="2" t="s">
        <v>699</v>
      </c>
      <c r="G135" s="19" t="s">
        <v>1181</v>
      </c>
      <c r="H135" s="3"/>
      <c r="I135" s="3" t="s">
        <v>700</v>
      </c>
      <c r="J135" s="4"/>
      <c r="K135" s="3"/>
    </row>
    <row r="136" spans="1:11" ht="16" hidden="1" thickBot="1">
      <c r="A136" s="26" t="str">
        <f t="shared" si="3"/>
        <v>神奈川県：神奈川大学</v>
      </c>
      <c r="B136" s="36" t="s">
        <v>190</v>
      </c>
      <c r="C136" s="37" t="s">
        <v>17</v>
      </c>
      <c r="D136" s="26" t="s">
        <v>195</v>
      </c>
      <c r="E136" s="38"/>
      <c r="F136" s="36" t="s">
        <v>701</v>
      </c>
      <c r="G136" s="20" t="s">
        <v>1182</v>
      </c>
      <c r="H136" s="26"/>
      <c r="I136" s="26" t="s">
        <v>702</v>
      </c>
      <c r="J136" s="15"/>
      <c r="K136" s="13"/>
    </row>
    <row r="137" spans="1:11" hidden="1">
      <c r="A137" s="27" t="str">
        <f t="shared" si="3"/>
        <v>神奈川県：東海大学</v>
      </c>
      <c r="B137" s="39" t="s">
        <v>190</v>
      </c>
      <c r="C137" s="40" t="s">
        <v>17</v>
      </c>
      <c r="D137" s="27" t="s">
        <v>196</v>
      </c>
      <c r="E137" s="41"/>
      <c r="F137" s="39" t="s">
        <v>703</v>
      </c>
      <c r="G137" s="21" t="s">
        <v>1183</v>
      </c>
      <c r="H137" s="27"/>
      <c r="I137" s="27" t="s">
        <v>704</v>
      </c>
      <c r="J137" s="42"/>
      <c r="K137" s="3"/>
    </row>
    <row r="138" spans="1:11" hidden="1">
      <c r="A138" s="3" t="str">
        <f t="shared" si="3"/>
        <v>神奈川県：東京農業大学厚木キャンパス</v>
      </c>
      <c r="B138" s="2" t="s">
        <v>190</v>
      </c>
      <c r="C138" s="34" t="s">
        <v>17</v>
      </c>
      <c r="D138" s="3" t="s">
        <v>197</v>
      </c>
      <c r="E138" s="35"/>
      <c r="F138" s="2" t="s">
        <v>705</v>
      </c>
      <c r="G138" s="19" t="s">
        <v>1184</v>
      </c>
      <c r="H138" s="3"/>
      <c r="I138" s="3" t="s">
        <v>706</v>
      </c>
      <c r="J138" s="4"/>
      <c r="K138" s="3"/>
    </row>
    <row r="139" spans="1:11" hidden="1">
      <c r="A139" s="3" t="str">
        <f t="shared" si="3"/>
        <v>神奈川県：日本大学生物資源科学部</v>
      </c>
      <c r="B139" s="2" t="s">
        <v>190</v>
      </c>
      <c r="C139" s="34" t="s">
        <v>17</v>
      </c>
      <c r="D139" s="3" t="s">
        <v>198</v>
      </c>
      <c r="E139" s="35"/>
      <c r="F139" s="2" t="s">
        <v>707</v>
      </c>
      <c r="G139" s="19" t="s">
        <v>1185</v>
      </c>
      <c r="H139" s="3"/>
      <c r="I139" s="3" t="s">
        <v>708</v>
      </c>
      <c r="J139" s="4"/>
      <c r="K139" s="3"/>
    </row>
    <row r="140" spans="1:11" hidden="1">
      <c r="A140" s="3" t="str">
        <f t="shared" si="3"/>
        <v>神奈川県：麻布大学</v>
      </c>
      <c r="B140" s="2" t="s">
        <v>190</v>
      </c>
      <c r="C140" s="34" t="s">
        <v>17</v>
      </c>
      <c r="D140" s="3" t="s">
        <v>199</v>
      </c>
      <c r="E140" s="35"/>
      <c r="F140" s="2" t="s">
        <v>709</v>
      </c>
      <c r="G140" s="19" t="s">
        <v>1186</v>
      </c>
      <c r="H140" s="3"/>
      <c r="I140" s="3" t="s">
        <v>710</v>
      </c>
      <c r="J140" s="4"/>
      <c r="K140" s="3"/>
    </row>
    <row r="141" spans="1:11" ht="16" hidden="1" thickBot="1">
      <c r="A141" s="26" t="str">
        <f t="shared" si="3"/>
        <v>神奈川県：防衛大学校</v>
      </c>
      <c r="B141" s="36" t="s">
        <v>190</v>
      </c>
      <c r="C141" s="37" t="s">
        <v>200</v>
      </c>
      <c r="D141" s="26" t="s">
        <v>201</v>
      </c>
      <c r="E141" s="38"/>
      <c r="F141" s="36" t="s">
        <v>711</v>
      </c>
      <c r="G141" s="20" t="s">
        <v>1187</v>
      </c>
      <c r="H141" s="26"/>
      <c r="I141" s="26" t="s">
        <v>712</v>
      </c>
      <c r="J141" s="15"/>
      <c r="K141" s="13"/>
    </row>
    <row r="142" spans="1:11" hidden="1">
      <c r="A142" s="27" t="str">
        <f t="shared" si="3"/>
        <v>新潟県：上越教育大学</v>
      </c>
      <c r="B142" s="39" t="s">
        <v>202</v>
      </c>
      <c r="C142" s="40" t="s">
        <v>16</v>
      </c>
      <c r="D142" s="27" t="s">
        <v>203</v>
      </c>
      <c r="E142" s="41"/>
      <c r="F142" s="39" t="s">
        <v>713</v>
      </c>
      <c r="G142" s="21" t="s">
        <v>1188</v>
      </c>
      <c r="H142" s="27"/>
      <c r="I142" s="27" t="s">
        <v>714</v>
      </c>
      <c r="J142" s="42"/>
      <c r="K142" s="3"/>
    </row>
    <row r="143" spans="1:11" hidden="1">
      <c r="A143" s="3" t="str">
        <f t="shared" si="3"/>
        <v>新潟県：新潟大学</v>
      </c>
      <c r="B143" s="2" t="s">
        <v>202</v>
      </c>
      <c r="C143" s="34" t="s">
        <v>16</v>
      </c>
      <c r="D143" s="3" t="s">
        <v>204</v>
      </c>
      <c r="E143" s="35"/>
      <c r="F143" s="2" t="s">
        <v>715</v>
      </c>
      <c r="G143" s="19" t="s">
        <v>1189</v>
      </c>
      <c r="H143" s="3"/>
      <c r="I143" s="3" t="s">
        <v>716</v>
      </c>
      <c r="J143" s="4"/>
      <c r="K143" s="3"/>
    </row>
    <row r="144" spans="1:11" hidden="1">
      <c r="A144" s="3" t="str">
        <f t="shared" si="3"/>
        <v>新潟県：長岡技術科学大学</v>
      </c>
      <c r="B144" s="2" t="s">
        <v>202</v>
      </c>
      <c r="C144" s="34" t="s">
        <v>16</v>
      </c>
      <c r="D144" s="3" t="s">
        <v>205</v>
      </c>
      <c r="E144" s="35"/>
      <c r="F144" s="2" t="s">
        <v>717</v>
      </c>
      <c r="G144" s="19" t="s">
        <v>1190</v>
      </c>
      <c r="H144" s="3"/>
      <c r="I144" s="3" t="s">
        <v>718</v>
      </c>
      <c r="J144" s="4"/>
      <c r="K144" s="3"/>
    </row>
    <row r="145" spans="1:11" hidden="1">
      <c r="A145" s="3" t="str">
        <f t="shared" si="3"/>
        <v>新潟県：新潟食料農業大学</v>
      </c>
      <c r="B145" s="2" t="s">
        <v>202</v>
      </c>
      <c r="C145" s="34" t="s">
        <v>17</v>
      </c>
      <c r="D145" s="3" t="s">
        <v>206</v>
      </c>
      <c r="E145" s="35"/>
      <c r="F145" s="2" t="s">
        <v>719</v>
      </c>
      <c r="G145" s="19" t="s">
        <v>1191</v>
      </c>
      <c r="H145" s="3"/>
      <c r="I145" s="3" t="s">
        <v>720</v>
      </c>
      <c r="J145" s="4"/>
      <c r="K145" s="3"/>
    </row>
    <row r="146" spans="1:11" ht="16" hidden="1" thickBot="1">
      <c r="A146" s="26" t="str">
        <f t="shared" si="3"/>
        <v>富山県：富山大学</v>
      </c>
      <c r="B146" s="36" t="s">
        <v>207</v>
      </c>
      <c r="C146" s="37" t="s">
        <v>16</v>
      </c>
      <c r="D146" s="26" t="s">
        <v>208</v>
      </c>
      <c r="E146" s="38"/>
      <c r="F146" s="36" t="s">
        <v>721</v>
      </c>
      <c r="G146" s="20" t="s">
        <v>1192</v>
      </c>
      <c r="H146" s="26"/>
      <c r="I146" s="26" t="s">
        <v>722</v>
      </c>
      <c r="J146" s="15"/>
      <c r="K146" s="13"/>
    </row>
    <row r="147" spans="1:11" hidden="1">
      <c r="A147" s="27" t="str">
        <f t="shared" si="3"/>
        <v>富山県：富山大学医学部薬学部</v>
      </c>
      <c r="B147" s="39" t="s">
        <v>209</v>
      </c>
      <c r="C147" s="40" t="s">
        <v>16</v>
      </c>
      <c r="D147" s="27" t="s">
        <v>210</v>
      </c>
      <c r="E147" s="41"/>
      <c r="F147" s="39" t="s">
        <v>723</v>
      </c>
      <c r="G147" s="21" t="s">
        <v>724</v>
      </c>
      <c r="H147" s="27"/>
      <c r="I147" s="27" t="s">
        <v>725</v>
      </c>
      <c r="J147" s="42"/>
      <c r="K147" s="3"/>
    </row>
    <row r="148" spans="1:11" hidden="1">
      <c r="A148" s="3" t="str">
        <f t="shared" si="3"/>
        <v>富山県：富山県立大学</v>
      </c>
      <c r="B148" s="2" t="s">
        <v>207</v>
      </c>
      <c r="C148" s="34" t="s">
        <v>60</v>
      </c>
      <c r="D148" s="3" t="s">
        <v>211</v>
      </c>
      <c r="E148" s="35"/>
      <c r="F148" s="2" t="s">
        <v>726</v>
      </c>
      <c r="G148" s="19" t="s">
        <v>1193</v>
      </c>
      <c r="H148" s="3"/>
      <c r="I148" s="3" t="s">
        <v>727</v>
      </c>
      <c r="J148" s="4"/>
      <c r="K148" s="3"/>
    </row>
    <row r="149" spans="1:11" hidden="1">
      <c r="A149" s="3" t="str">
        <f t="shared" si="3"/>
        <v>石川県：金沢大学</v>
      </c>
      <c r="B149" s="2" t="s">
        <v>24</v>
      </c>
      <c r="C149" s="34" t="s">
        <v>16</v>
      </c>
      <c r="D149" s="3" t="s">
        <v>212</v>
      </c>
      <c r="E149" s="35"/>
      <c r="F149" s="2" t="s">
        <v>728</v>
      </c>
      <c r="G149" s="19" t="s">
        <v>1194</v>
      </c>
      <c r="H149" s="3"/>
      <c r="I149" s="3" t="s">
        <v>729</v>
      </c>
      <c r="J149" s="4"/>
      <c r="K149" s="3"/>
    </row>
    <row r="150" spans="1:11" hidden="1">
      <c r="A150" s="3" t="str">
        <f t="shared" si="3"/>
        <v>石川県：金沢学院大学</v>
      </c>
      <c r="B150" s="2" t="s">
        <v>24</v>
      </c>
      <c r="C150" s="34" t="s">
        <v>17</v>
      </c>
      <c r="D150" s="3" t="s">
        <v>213</v>
      </c>
      <c r="E150" s="35"/>
      <c r="F150" s="2" t="s">
        <v>730</v>
      </c>
      <c r="G150" s="19" t="s">
        <v>1195</v>
      </c>
      <c r="H150" s="3"/>
      <c r="I150" s="3" t="s">
        <v>731</v>
      </c>
      <c r="J150" s="4"/>
      <c r="K150" s="3"/>
    </row>
    <row r="151" spans="1:11" ht="16" hidden="1" thickBot="1">
      <c r="A151" s="26" t="str">
        <f t="shared" si="3"/>
        <v>石川県：金沢工業大学</v>
      </c>
      <c r="B151" s="36" t="s">
        <v>24</v>
      </c>
      <c r="C151" s="37" t="s">
        <v>17</v>
      </c>
      <c r="D151" s="26" t="s">
        <v>214</v>
      </c>
      <c r="E151" s="38"/>
      <c r="F151" s="36" t="s">
        <v>732</v>
      </c>
      <c r="G151" s="20" t="s">
        <v>1196</v>
      </c>
      <c r="H151" s="26"/>
      <c r="I151" s="26" t="s">
        <v>733</v>
      </c>
      <c r="J151" s="15"/>
      <c r="K151" s="13"/>
    </row>
    <row r="152" spans="1:11" hidden="1">
      <c r="A152" s="27" t="str">
        <f t="shared" si="3"/>
        <v>石川県：金沢星稜大学</v>
      </c>
      <c r="B152" s="39" t="s">
        <v>24</v>
      </c>
      <c r="C152" s="40" t="s">
        <v>17</v>
      </c>
      <c r="D152" s="27" t="s">
        <v>215</v>
      </c>
      <c r="E152" s="41"/>
      <c r="F152" s="39" t="s">
        <v>734</v>
      </c>
      <c r="G152" s="21" t="s">
        <v>1197</v>
      </c>
      <c r="H152" s="27"/>
      <c r="I152" s="27" t="s">
        <v>735</v>
      </c>
      <c r="J152" s="42"/>
      <c r="K152" s="3"/>
    </row>
    <row r="153" spans="1:11" hidden="1">
      <c r="A153" s="3" t="str">
        <f t="shared" si="3"/>
        <v>福井県：福井大学</v>
      </c>
      <c r="B153" s="2" t="s">
        <v>216</v>
      </c>
      <c r="C153" s="34" t="s">
        <v>16</v>
      </c>
      <c r="D153" s="3" t="s">
        <v>217</v>
      </c>
      <c r="E153" s="35"/>
      <c r="F153" s="2" t="s">
        <v>736</v>
      </c>
      <c r="G153" s="19" t="s">
        <v>1198</v>
      </c>
      <c r="H153" s="3"/>
      <c r="I153" s="3" t="s">
        <v>737</v>
      </c>
      <c r="J153" s="4"/>
      <c r="K153" s="3"/>
    </row>
    <row r="154" spans="1:11" hidden="1">
      <c r="A154" s="3" t="str">
        <f t="shared" si="3"/>
        <v>福井県：福井県立大学</v>
      </c>
      <c r="B154" s="2" t="s">
        <v>216</v>
      </c>
      <c r="C154" s="34" t="s">
        <v>60</v>
      </c>
      <c r="D154" s="3" t="s">
        <v>218</v>
      </c>
      <c r="E154" s="35"/>
      <c r="F154" s="2" t="s">
        <v>738</v>
      </c>
      <c r="G154" s="19" t="s">
        <v>1199</v>
      </c>
      <c r="H154" s="3"/>
      <c r="I154" s="3" t="s">
        <v>739</v>
      </c>
      <c r="J154" s="4"/>
      <c r="K154" s="3"/>
    </row>
    <row r="155" spans="1:11" hidden="1">
      <c r="A155" s="3" t="str">
        <f t="shared" si="3"/>
        <v>福井県：仁愛大学</v>
      </c>
      <c r="B155" s="2" t="s">
        <v>216</v>
      </c>
      <c r="C155" s="34" t="s">
        <v>17</v>
      </c>
      <c r="D155" s="3" t="s">
        <v>219</v>
      </c>
      <c r="E155" s="35"/>
      <c r="F155" s="2" t="s">
        <v>740</v>
      </c>
      <c r="G155" s="19" t="s">
        <v>1200</v>
      </c>
      <c r="H155" s="3"/>
      <c r="I155" s="3" t="s">
        <v>741</v>
      </c>
      <c r="J155" s="4"/>
      <c r="K155" s="3"/>
    </row>
    <row r="156" spans="1:11" ht="16" hidden="1" thickBot="1">
      <c r="A156" s="26" t="str">
        <f t="shared" si="3"/>
        <v>福井県：福井工業大学</v>
      </c>
      <c r="B156" s="36" t="s">
        <v>216</v>
      </c>
      <c r="C156" s="37" t="s">
        <v>17</v>
      </c>
      <c r="D156" s="26" t="s">
        <v>220</v>
      </c>
      <c r="E156" s="38"/>
      <c r="F156" s="36" t="s">
        <v>742</v>
      </c>
      <c r="G156" s="20" t="s">
        <v>1201</v>
      </c>
      <c r="H156" s="26"/>
      <c r="I156" s="26" t="s">
        <v>743</v>
      </c>
      <c r="J156" s="15"/>
      <c r="K156" s="13"/>
    </row>
    <row r="157" spans="1:11" hidden="1">
      <c r="A157" s="27" t="str">
        <f t="shared" si="3"/>
        <v>山梨県：山梨大学</v>
      </c>
      <c r="B157" s="39" t="s">
        <v>221</v>
      </c>
      <c r="C157" s="40" t="s">
        <v>16</v>
      </c>
      <c r="D157" s="27" t="s">
        <v>222</v>
      </c>
      <c r="E157" s="41"/>
      <c r="F157" s="39" t="s">
        <v>744</v>
      </c>
      <c r="G157" s="21" t="s">
        <v>1202</v>
      </c>
      <c r="H157" s="27"/>
      <c r="I157" s="27" t="s">
        <v>745</v>
      </c>
      <c r="J157" s="42"/>
      <c r="K157" s="3"/>
    </row>
    <row r="158" spans="1:11" hidden="1">
      <c r="A158" s="3" t="str">
        <f t="shared" si="3"/>
        <v>山梨県：都留文科大学</v>
      </c>
      <c r="B158" s="2" t="s">
        <v>221</v>
      </c>
      <c r="C158" s="34" t="s">
        <v>60</v>
      </c>
      <c r="D158" s="3" t="s">
        <v>223</v>
      </c>
      <c r="E158" s="35"/>
      <c r="F158" s="2" t="s">
        <v>746</v>
      </c>
      <c r="G158" s="19" t="s">
        <v>1203</v>
      </c>
      <c r="H158" s="3"/>
      <c r="I158" s="3" t="s">
        <v>747</v>
      </c>
      <c r="J158" s="4"/>
      <c r="K158" s="3"/>
    </row>
    <row r="159" spans="1:11" hidden="1">
      <c r="A159" s="3" t="str">
        <f t="shared" si="3"/>
        <v>山梨県：山梨学院大学</v>
      </c>
      <c r="B159" s="2" t="s">
        <v>221</v>
      </c>
      <c r="C159" s="34" t="s">
        <v>17</v>
      </c>
      <c r="D159" s="3" t="s">
        <v>224</v>
      </c>
      <c r="E159" s="35"/>
      <c r="F159" s="2" t="s">
        <v>748</v>
      </c>
      <c r="G159" s="19" t="s">
        <v>1204</v>
      </c>
      <c r="H159" s="3"/>
      <c r="I159" s="3" t="s">
        <v>749</v>
      </c>
      <c r="J159" s="4"/>
      <c r="K159" s="3"/>
    </row>
    <row r="160" spans="1:11" hidden="1">
      <c r="A160" s="3" t="str">
        <f t="shared" si="3"/>
        <v>長野県：信州大学</v>
      </c>
      <c r="B160" s="2" t="s">
        <v>225</v>
      </c>
      <c r="C160" s="34" t="s">
        <v>16</v>
      </c>
      <c r="D160" s="3" t="s">
        <v>226</v>
      </c>
      <c r="E160" s="35"/>
      <c r="F160" s="2" t="s">
        <v>750</v>
      </c>
      <c r="G160" s="19" t="s">
        <v>1205</v>
      </c>
      <c r="H160" s="3"/>
      <c r="I160" s="3" t="s">
        <v>751</v>
      </c>
      <c r="J160" s="4"/>
      <c r="K160" s="3"/>
    </row>
    <row r="161" spans="1:11" ht="16" hidden="1" thickBot="1">
      <c r="A161" s="26" t="str">
        <f t="shared" si="3"/>
        <v>長野県：公立諏訪東京理科大学</v>
      </c>
      <c r="B161" s="36" t="s">
        <v>225</v>
      </c>
      <c r="C161" s="37" t="s">
        <v>60</v>
      </c>
      <c r="D161" s="26" t="s">
        <v>227</v>
      </c>
      <c r="E161" s="38"/>
      <c r="F161" s="36" t="s">
        <v>752</v>
      </c>
      <c r="G161" s="20" t="s">
        <v>1206</v>
      </c>
      <c r="H161" s="26"/>
      <c r="I161" s="26" t="s">
        <v>753</v>
      </c>
      <c r="J161" s="15"/>
      <c r="K161" s="13"/>
    </row>
    <row r="162" spans="1:11" hidden="1">
      <c r="A162" s="27" t="str">
        <f t="shared" si="3"/>
        <v>長野県：長野大学</v>
      </c>
      <c r="B162" s="39" t="s">
        <v>225</v>
      </c>
      <c r="C162" s="40" t="s">
        <v>60</v>
      </c>
      <c r="D162" s="27" t="s">
        <v>228</v>
      </c>
      <c r="E162" s="41"/>
      <c r="F162" s="39" t="s">
        <v>754</v>
      </c>
      <c r="G162" s="21" t="s">
        <v>1207</v>
      </c>
      <c r="H162" s="27"/>
      <c r="I162" s="27" t="s">
        <v>755</v>
      </c>
      <c r="J162" s="42"/>
      <c r="K162" s="3"/>
    </row>
    <row r="163" spans="1:11" hidden="1">
      <c r="A163" s="3" t="str">
        <f t="shared" si="3"/>
        <v>岐阜県：岐阜大学</v>
      </c>
      <c r="B163" s="2" t="s">
        <v>229</v>
      </c>
      <c r="C163" s="34" t="s">
        <v>16</v>
      </c>
      <c r="D163" s="3" t="s">
        <v>230</v>
      </c>
      <c r="E163" s="35"/>
      <c r="F163" s="2" t="s">
        <v>756</v>
      </c>
      <c r="G163" s="19" t="s">
        <v>1208</v>
      </c>
      <c r="H163" s="3"/>
      <c r="I163" s="3" t="s">
        <v>757</v>
      </c>
      <c r="J163" s="4"/>
      <c r="K163" s="3"/>
    </row>
    <row r="164" spans="1:11" hidden="1">
      <c r="A164" s="3" t="str">
        <f t="shared" si="3"/>
        <v>岐阜県：岐阜薬科大学</v>
      </c>
      <c r="B164" s="2" t="s">
        <v>229</v>
      </c>
      <c r="C164" s="34" t="s">
        <v>60</v>
      </c>
      <c r="D164" s="3" t="s">
        <v>231</v>
      </c>
      <c r="E164" s="35"/>
      <c r="F164" s="2" t="s">
        <v>758</v>
      </c>
      <c r="G164" s="19" t="s">
        <v>1209</v>
      </c>
      <c r="H164" s="3"/>
      <c r="I164" s="3" t="s">
        <v>759</v>
      </c>
      <c r="J164" s="4"/>
      <c r="K164" s="3"/>
    </row>
    <row r="165" spans="1:11" hidden="1">
      <c r="A165" s="3" t="str">
        <f t="shared" si="3"/>
        <v>岐阜県：中部学院大学</v>
      </c>
      <c r="B165" s="2" t="s">
        <v>229</v>
      </c>
      <c r="C165" s="34" t="s">
        <v>17</v>
      </c>
      <c r="D165" s="3" t="s">
        <v>232</v>
      </c>
      <c r="E165" s="35"/>
      <c r="F165" s="2" t="s">
        <v>760</v>
      </c>
      <c r="G165" s="19" t="s">
        <v>1210</v>
      </c>
      <c r="H165" s="3"/>
      <c r="I165" s="3" t="s">
        <v>761</v>
      </c>
      <c r="J165" s="4"/>
      <c r="K165" s="3"/>
    </row>
    <row r="166" spans="1:11" ht="16" hidden="1" thickBot="1">
      <c r="A166" s="26" t="str">
        <f t="shared" si="3"/>
        <v>岐阜県：朝日大学</v>
      </c>
      <c r="B166" s="36" t="s">
        <v>229</v>
      </c>
      <c r="C166" s="37" t="s">
        <v>17</v>
      </c>
      <c r="D166" s="26" t="s">
        <v>233</v>
      </c>
      <c r="E166" s="38"/>
      <c r="F166" s="36" t="s">
        <v>762</v>
      </c>
      <c r="G166" s="20" t="s">
        <v>1211</v>
      </c>
      <c r="H166" s="26"/>
      <c r="I166" s="26" t="s">
        <v>763</v>
      </c>
      <c r="J166" s="15"/>
      <c r="K166" s="13"/>
    </row>
    <row r="167" spans="1:11" hidden="1">
      <c r="A167" s="27" t="str">
        <f t="shared" si="3"/>
        <v>静岡県：静岡大学</v>
      </c>
      <c r="B167" s="39" t="s">
        <v>234</v>
      </c>
      <c r="C167" s="40" t="s">
        <v>16</v>
      </c>
      <c r="D167" s="27" t="s">
        <v>235</v>
      </c>
      <c r="E167" s="41"/>
      <c r="F167" s="39" t="s">
        <v>764</v>
      </c>
      <c r="G167" s="21" t="s">
        <v>1212</v>
      </c>
      <c r="H167" s="27"/>
      <c r="I167" s="27" t="s">
        <v>765</v>
      </c>
      <c r="J167" s="42"/>
      <c r="K167" s="3"/>
    </row>
    <row r="168" spans="1:11" hidden="1">
      <c r="A168" s="3" t="str">
        <f t="shared" si="3"/>
        <v>静岡県：静岡県立大学</v>
      </c>
      <c r="B168" s="2" t="s">
        <v>234</v>
      </c>
      <c r="C168" s="34" t="s">
        <v>60</v>
      </c>
      <c r="D168" s="3" t="s">
        <v>236</v>
      </c>
      <c r="E168" s="35"/>
      <c r="F168" s="2" t="s">
        <v>766</v>
      </c>
      <c r="G168" s="19" t="s">
        <v>1213</v>
      </c>
      <c r="H168" s="3"/>
      <c r="I168" s="3" t="s">
        <v>767</v>
      </c>
      <c r="J168" s="4"/>
      <c r="K168" s="3"/>
    </row>
    <row r="169" spans="1:11" hidden="1">
      <c r="A169" s="3" t="str">
        <f t="shared" si="3"/>
        <v>静岡県：常葉大学</v>
      </c>
      <c r="B169" s="2" t="s">
        <v>234</v>
      </c>
      <c r="C169" s="34" t="s">
        <v>17</v>
      </c>
      <c r="D169" s="3" t="s">
        <v>237</v>
      </c>
      <c r="E169" s="35"/>
      <c r="F169" s="2" t="s">
        <v>768</v>
      </c>
      <c r="G169" s="19" t="s">
        <v>1214</v>
      </c>
      <c r="H169" s="3"/>
      <c r="I169" s="3" t="s">
        <v>769</v>
      </c>
      <c r="J169" s="4"/>
      <c r="K169" s="3"/>
    </row>
    <row r="170" spans="1:11" hidden="1">
      <c r="A170" s="3" t="str">
        <f t="shared" si="3"/>
        <v>静岡県：東海大学海洋学部</v>
      </c>
      <c r="B170" s="2" t="s">
        <v>234</v>
      </c>
      <c r="C170" s="34" t="s">
        <v>17</v>
      </c>
      <c r="D170" s="3" t="s">
        <v>238</v>
      </c>
      <c r="E170" s="35"/>
      <c r="F170" s="2" t="s">
        <v>770</v>
      </c>
      <c r="G170" s="19" t="s">
        <v>1215</v>
      </c>
      <c r="H170" s="3"/>
      <c r="I170" s="3" t="s">
        <v>771</v>
      </c>
      <c r="J170" s="4"/>
      <c r="K170" s="3"/>
    </row>
    <row r="171" spans="1:11" ht="16" hidden="1" thickBot="1">
      <c r="A171" s="26" t="str">
        <f t="shared" si="3"/>
        <v>愛知県：愛知教育大学</v>
      </c>
      <c r="B171" s="36" t="s">
        <v>239</v>
      </c>
      <c r="C171" s="37" t="s">
        <v>16</v>
      </c>
      <c r="D171" s="26" t="s">
        <v>240</v>
      </c>
      <c r="E171" s="38"/>
      <c r="F171" s="36" t="s">
        <v>772</v>
      </c>
      <c r="G171" s="20" t="s">
        <v>1216</v>
      </c>
      <c r="H171" s="26"/>
      <c r="I171" s="26" t="s">
        <v>773</v>
      </c>
      <c r="J171" s="15"/>
      <c r="K171" s="13"/>
    </row>
    <row r="172" spans="1:11" hidden="1">
      <c r="A172" s="27" t="str">
        <f t="shared" si="3"/>
        <v>愛知県：名古屋工業大学</v>
      </c>
      <c r="B172" s="39" t="s">
        <v>239</v>
      </c>
      <c r="C172" s="40" t="s">
        <v>16</v>
      </c>
      <c r="D172" s="27" t="s">
        <v>241</v>
      </c>
      <c r="E172" s="41"/>
      <c r="F172" s="39" t="s">
        <v>774</v>
      </c>
      <c r="G172" s="21" t="s">
        <v>1217</v>
      </c>
      <c r="H172" s="27"/>
      <c r="I172" s="27" t="s">
        <v>775</v>
      </c>
      <c r="J172" s="42"/>
      <c r="K172" s="3"/>
    </row>
    <row r="173" spans="1:11" hidden="1">
      <c r="A173" s="3" t="str">
        <f t="shared" si="3"/>
        <v>愛知県：名古屋大学</v>
      </c>
      <c r="B173" s="2" t="s">
        <v>239</v>
      </c>
      <c r="C173" s="34" t="s">
        <v>16</v>
      </c>
      <c r="D173" s="3" t="s">
        <v>242</v>
      </c>
      <c r="E173" s="35"/>
      <c r="F173" s="2" t="s">
        <v>776</v>
      </c>
      <c r="G173" s="19" t="s">
        <v>1218</v>
      </c>
      <c r="H173" s="3"/>
      <c r="I173" s="3" t="s">
        <v>777</v>
      </c>
      <c r="J173" s="4"/>
      <c r="K173" s="3"/>
    </row>
    <row r="174" spans="1:11" hidden="1">
      <c r="A174" s="3" t="str">
        <f t="shared" si="3"/>
        <v>愛知県：愛知県立大学</v>
      </c>
      <c r="B174" s="2" t="s">
        <v>239</v>
      </c>
      <c r="C174" s="34" t="s">
        <v>60</v>
      </c>
      <c r="D174" s="3" t="s">
        <v>243</v>
      </c>
      <c r="E174" s="35"/>
      <c r="F174" s="2" t="s">
        <v>778</v>
      </c>
      <c r="G174" s="19" t="s">
        <v>1219</v>
      </c>
      <c r="H174" s="3"/>
      <c r="I174" s="3" t="s">
        <v>779</v>
      </c>
      <c r="J174" s="4"/>
      <c r="K174" s="3"/>
    </row>
    <row r="175" spans="1:11" hidden="1">
      <c r="A175" s="3" t="str">
        <f t="shared" si="3"/>
        <v>愛知県：名古屋市立大学</v>
      </c>
      <c r="B175" s="2" t="s">
        <v>239</v>
      </c>
      <c r="C175" s="34" t="s">
        <v>60</v>
      </c>
      <c r="D175" s="3" t="s">
        <v>244</v>
      </c>
      <c r="E175" s="35"/>
      <c r="F175" s="2" t="s">
        <v>780</v>
      </c>
      <c r="G175" s="19" t="s">
        <v>1220</v>
      </c>
      <c r="H175" s="3"/>
      <c r="I175" s="3" t="s">
        <v>781</v>
      </c>
      <c r="J175" s="4"/>
      <c r="K175" s="3"/>
    </row>
    <row r="176" spans="1:11" ht="16" hidden="1" thickBot="1">
      <c r="A176" s="26" t="str">
        <f t="shared" si="3"/>
        <v>愛知県：愛知学院大学</v>
      </c>
      <c r="B176" s="36" t="s">
        <v>239</v>
      </c>
      <c r="C176" s="37" t="s">
        <v>17</v>
      </c>
      <c r="D176" s="26" t="s">
        <v>245</v>
      </c>
      <c r="E176" s="38"/>
      <c r="F176" s="36" t="s">
        <v>782</v>
      </c>
      <c r="G176" s="20" t="s">
        <v>1221</v>
      </c>
      <c r="H176" s="26"/>
      <c r="I176" s="26" t="s">
        <v>783</v>
      </c>
      <c r="J176" s="15"/>
      <c r="K176" s="13"/>
    </row>
    <row r="177" spans="1:11" hidden="1">
      <c r="A177" s="27" t="str">
        <f t="shared" si="3"/>
        <v>愛知県：愛知工業大学</v>
      </c>
      <c r="B177" s="39" t="s">
        <v>239</v>
      </c>
      <c r="C177" s="40" t="s">
        <v>17</v>
      </c>
      <c r="D177" s="27" t="s">
        <v>246</v>
      </c>
      <c r="E177" s="41"/>
      <c r="F177" s="39" t="s">
        <v>784</v>
      </c>
      <c r="G177" s="21" t="s">
        <v>1222</v>
      </c>
      <c r="H177" s="27"/>
      <c r="I177" s="27" t="s">
        <v>785</v>
      </c>
      <c r="J177" s="42"/>
      <c r="K177" s="3"/>
    </row>
    <row r="178" spans="1:11" hidden="1">
      <c r="A178" s="3" t="str">
        <f t="shared" si="3"/>
        <v>愛知県：愛知淑徳大学</v>
      </c>
      <c r="B178" s="2" t="s">
        <v>239</v>
      </c>
      <c r="C178" s="34" t="s">
        <v>17</v>
      </c>
      <c r="D178" s="3" t="s">
        <v>247</v>
      </c>
      <c r="E178" s="35"/>
      <c r="F178" s="2" t="s">
        <v>786</v>
      </c>
      <c r="G178" s="19" t="s">
        <v>1223</v>
      </c>
      <c r="H178" s="3"/>
      <c r="I178" s="3" t="s">
        <v>787</v>
      </c>
      <c r="J178" s="4"/>
      <c r="K178" s="3"/>
    </row>
    <row r="179" spans="1:11" hidden="1">
      <c r="A179" s="3" t="str">
        <f t="shared" si="3"/>
        <v>愛知県：愛知大学</v>
      </c>
      <c r="B179" s="2" t="s">
        <v>239</v>
      </c>
      <c r="C179" s="34" t="s">
        <v>17</v>
      </c>
      <c r="D179" s="3" t="s">
        <v>248</v>
      </c>
      <c r="E179" s="35"/>
      <c r="F179" s="2" t="s">
        <v>788</v>
      </c>
      <c r="G179" s="19" t="s">
        <v>1224</v>
      </c>
      <c r="H179" s="3"/>
      <c r="I179" s="3" t="s">
        <v>789</v>
      </c>
      <c r="J179" s="4"/>
      <c r="K179" s="3"/>
    </row>
    <row r="180" spans="1:11" hidden="1">
      <c r="A180" s="3" t="str">
        <f t="shared" si="3"/>
        <v>愛知県：金城学院大学</v>
      </c>
      <c r="B180" s="2" t="s">
        <v>239</v>
      </c>
      <c r="C180" s="34" t="s">
        <v>17</v>
      </c>
      <c r="D180" s="3" t="s">
        <v>249</v>
      </c>
      <c r="E180" s="35"/>
      <c r="F180" s="2" t="s">
        <v>790</v>
      </c>
      <c r="G180" s="19" t="s">
        <v>1225</v>
      </c>
      <c r="H180" s="3"/>
      <c r="I180" s="3" t="s">
        <v>791</v>
      </c>
      <c r="J180" s="4"/>
      <c r="K180" s="3"/>
    </row>
    <row r="181" spans="1:11" ht="16" hidden="1" thickBot="1">
      <c r="A181" s="26" t="str">
        <f t="shared" si="3"/>
        <v>愛知県：至学館大学</v>
      </c>
      <c r="B181" s="36" t="s">
        <v>239</v>
      </c>
      <c r="C181" s="37" t="s">
        <v>17</v>
      </c>
      <c r="D181" s="26" t="s">
        <v>250</v>
      </c>
      <c r="E181" s="38"/>
      <c r="F181" s="36" t="s">
        <v>792</v>
      </c>
      <c r="G181" s="20" t="s">
        <v>1226</v>
      </c>
      <c r="H181" s="26"/>
      <c r="I181" s="26" t="s">
        <v>793</v>
      </c>
      <c r="J181" s="15"/>
      <c r="K181" s="13"/>
    </row>
    <row r="182" spans="1:11" hidden="1">
      <c r="A182" s="27" t="str">
        <f t="shared" si="3"/>
        <v>愛知県：椙山女学園大学</v>
      </c>
      <c r="B182" s="39" t="s">
        <v>239</v>
      </c>
      <c r="C182" s="40" t="s">
        <v>17</v>
      </c>
      <c r="D182" s="27" t="s">
        <v>251</v>
      </c>
      <c r="E182" s="41"/>
      <c r="F182" s="39" t="s">
        <v>794</v>
      </c>
      <c r="G182" s="21" t="s">
        <v>1227</v>
      </c>
      <c r="H182" s="27"/>
      <c r="I182" s="27" t="s">
        <v>795</v>
      </c>
      <c r="J182" s="42"/>
      <c r="K182" s="3"/>
    </row>
    <row r="183" spans="1:11" hidden="1">
      <c r="A183" s="3" t="str">
        <f t="shared" si="3"/>
        <v>愛知県：星城大学</v>
      </c>
      <c r="B183" s="2" t="s">
        <v>239</v>
      </c>
      <c r="C183" s="34" t="s">
        <v>17</v>
      </c>
      <c r="D183" s="3" t="s">
        <v>252</v>
      </c>
      <c r="E183" s="35"/>
      <c r="F183" s="2" t="s">
        <v>796</v>
      </c>
      <c r="G183" s="19" t="s">
        <v>1228</v>
      </c>
      <c r="H183" s="3"/>
      <c r="I183" s="3" t="s">
        <v>797</v>
      </c>
      <c r="J183" s="4"/>
      <c r="K183" s="3"/>
    </row>
    <row r="184" spans="1:11" hidden="1">
      <c r="A184" s="3" t="str">
        <f t="shared" si="3"/>
        <v>愛知県：大同大学</v>
      </c>
      <c r="B184" s="2" t="s">
        <v>239</v>
      </c>
      <c r="C184" s="34" t="s">
        <v>17</v>
      </c>
      <c r="D184" s="3" t="s">
        <v>253</v>
      </c>
      <c r="E184" s="35"/>
      <c r="F184" s="2" t="s">
        <v>798</v>
      </c>
      <c r="G184" s="19" t="s">
        <v>1229</v>
      </c>
      <c r="H184" s="3"/>
      <c r="I184" s="3" t="s">
        <v>799</v>
      </c>
      <c r="J184" s="4"/>
      <c r="K184" s="3"/>
    </row>
    <row r="185" spans="1:11" hidden="1">
      <c r="A185" s="3" t="str">
        <f t="shared" si="3"/>
        <v>愛知県：中京大学</v>
      </c>
      <c r="B185" s="2" t="s">
        <v>239</v>
      </c>
      <c r="C185" s="34" t="s">
        <v>17</v>
      </c>
      <c r="D185" s="3" t="s">
        <v>254</v>
      </c>
      <c r="E185" s="35"/>
      <c r="F185" s="2" t="s">
        <v>800</v>
      </c>
      <c r="G185" s="19" t="s">
        <v>1230</v>
      </c>
      <c r="H185" s="3"/>
      <c r="I185" s="3" t="s">
        <v>801</v>
      </c>
      <c r="J185" s="4"/>
      <c r="K185" s="3"/>
    </row>
    <row r="186" spans="1:11" ht="16" hidden="1" thickBot="1">
      <c r="A186" s="26" t="str">
        <f t="shared" si="3"/>
        <v>愛知県：中部大学</v>
      </c>
      <c r="B186" s="36" t="s">
        <v>239</v>
      </c>
      <c r="C186" s="37" t="s">
        <v>17</v>
      </c>
      <c r="D186" s="26" t="s">
        <v>255</v>
      </c>
      <c r="E186" s="38"/>
      <c r="F186" s="36" t="s">
        <v>802</v>
      </c>
      <c r="G186" s="20" t="s">
        <v>1231</v>
      </c>
      <c r="H186" s="26"/>
      <c r="I186" s="26" t="s">
        <v>803</v>
      </c>
      <c r="J186" s="15"/>
      <c r="K186" s="13"/>
    </row>
    <row r="187" spans="1:11" hidden="1">
      <c r="A187" s="27" t="str">
        <f t="shared" si="3"/>
        <v>愛知県：南山大学</v>
      </c>
      <c r="B187" s="39" t="s">
        <v>239</v>
      </c>
      <c r="C187" s="40" t="s">
        <v>17</v>
      </c>
      <c r="D187" s="27" t="s">
        <v>256</v>
      </c>
      <c r="E187" s="41"/>
      <c r="F187" s="39" t="s">
        <v>804</v>
      </c>
      <c r="G187" s="21" t="s">
        <v>1232</v>
      </c>
      <c r="H187" s="27"/>
      <c r="I187" s="27" t="s">
        <v>805</v>
      </c>
      <c r="J187" s="42"/>
      <c r="K187" s="3"/>
    </row>
    <row r="188" spans="1:11" hidden="1">
      <c r="A188" s="3" t="str">
        <f t="shared" si="3"/>
        <v>愛知県：日本福祉大学</v>
      </c>
      <c r="B188" s="2" t="s">
        <v>239</v>
      </c>
      <c r="C188" s="34" t="s">
        <v>17</v>
      </c>
      <c r="D188" s="3" t="s">
        <v>257</v>
      </c>
      <c r="E188" s="35"/>
      <c r="F188" s="2" t="s">
        <v>806</v>
      </c>
      <c r="G188" s="19" t="s">
        <v>1233</v>
      </c>
      <c r="H188" s="3"/>
      <c r="I188" s="3" t="s">
        <v>807</v>
      </c>
      <c r="J188" s="4"/>
      <c r="K188" s="3"/>
    </row>
    <row r="189" spans="1:11" hidden="1">
      <c r="A189" s="3" t="str">
        <f t="shared" si="3"/>
        <v>愛知県：名古屋外国語大学</v>
      </c>
      <c r="B189" s="2" t="s">
        <v>239</v>
      </c>
      <c r="C189" s="34" t="s">
        <v>17</v>
      </c>
      <c r="D189" s="3" t="s">
        <v>258</v>
      </c>
      <c r="E189" s="35"/>
      <c r="F189" s="2" t="s">
        <v>808</v>
      </c>
      <c r="G189" s="19" t="s">
        <v>1234</v>
      </c>
      <c r="H189" s="3"/>
      <c r="I189" s="3" t="s">
        <v>809</v>
      </c>
      <c r="J189" s="4"/>
      <c r="K189" s="3"/>
    </row>
    <row r="190" spans="1:11" hidden="1">
      <c r="A190" s="3" t="str">
        <f t="shared" si="3"/>
        <v>愛知県：名古屋学芸大学</v>
      </c>
      <c r="B190" s="2" t="s">
        <v>239</v>
      </c>
      <c r="C190" s="34" t="s">
        <v>17</v>
      </c>
      <c r="D190" s="3" t="s">
        <v>259</v>
      </c>
      <c r="E190" s="35"/>
      <c r="F190" s="2" t="s">
        <v>810</v>
      </c>
      <c r="G190" s="19" t="s">
        <v>1234</v>
      </c>
      <c r="H190" s="3"/>
      <c r="I190" s="3" t="s">
        <v>811</v>
      </c>
      <c r="J190" s="4"/>
      <c r="K190" s="3"/>
    </row>
    <row r="191" spans="1:11" ht="16" hidden="1" thickBot="1">
      <c r="A191" s="26" t="str">
        <f t="shared" si="3"/>
        <v>愛知県：名古屋女子大学</v>
      </c>
      <c r="B191" s="36" t="s">
        <v>239</v>
      </c>
      <c r="C191" s="37" t="s">
        <v>17</v>
      </c>
      <c r="D191" s="26" t="s">
        <v>260</v>
      </c>
      <c r="E191" s="38"/>
      <c r="F191" s="36" t="s">
        <v>812</v>
      </c>
      <c r="G191" s="20" t="s">
        <v>1235</v>
      </c>
      <c r="H191" s="26"/>
      <c r="I191" s="26" t="s">
        <v>813</v>
      </c>
      <c r="J191" s="15"/>
      <c r="K191" s="13"/>
    </row>
    <row r="192" spans="1:11" hidden="1">
      <c r="A192" s="27" t="str">
        <f t="shared" si="3"/>
        <v>愛知県：名古屋商科大学</v>
      </c>
      <c r="B192" s="39" t="s">
        <v>239</v>
      </c>
      <c r="C192" s="40" t="s">
        <v>17</v>
      </c>
      <c r="D192" s="27" t="s">
        <v>261</v>
      </c>
      <c r="E192" s="41"/>
      <c r="F192" s="39" t="s">
        <v>814</v>
      </c>
      <c r="G192" s="21" t="s">
        <v>1236</v>
      </c>
      <c r="H192" s="27"/>
      <c r="I192" s="27" t="s">
        <v>815</v>
      </c>
      <c r="J192" s="42"/>
      <c r="K192" s="3"/>
    </row>
    <row r="193" spans="1:11" hidden="1">
      <c r="A193" s="3" t="str">
        <f t="shared" si="3"/>
        <v>愛知県：名城大学</v>
      </c>
      <c r="B193" s="2" t="s">
        <v>239</v>
      </c>
      <c r="C193" s="34" t="s">
        <v>17</v>
      </c>
      <c r="D193" s="3" t="s">
        <v>262</v>
      </c>
      <c r="E193" s="35"/>
      <c r="F193" s="2" t="s">
        <v>816</v>
      </c>
      <c r="G193" s="19" t="s">
        <v>1237</v>
      </c>
      <c r="H193" s="3"/>
      <c r="I193" s="3" t="s">
        <v>817</v>
      </c>
      <c r="J193" s="4"/>
      <c r="K193" s="3"/>
    </row>
    <row r="194" spans="1:11" hidden="1">
      <c r="A194" s="3" t="str">
        <f t="shared" si="3"/>
        <v>三重県：三重大学</v>
      </c>
      <c r="B194" s="2" t="s">
        <v>263</v>
      </c>
      <c r="C194" s="34" t="s">
        <v>16</v>
      </c>
      <c r="D194" s="3" t="s">
        <v>264</v>
      </c>
      <c r="E194" s="35"/>
      <c r="F194" s="2" t="s">
        <v>818</v>
      </c>
      <c r="G194" s="19" t="s">
        <v>1238</v>
      </c>
      <c r="H194" s="3"/>
      <c r="I194" s="3" t="s">
        <v>819</v>
      </c>
      <c r="J194" s="4"/>
      <c r="K194" s="3"/>
    </row>
    <row r="195" spans="1:11" hidden="1">
      <c r="A195" s="3" t="str">
        <f t="shared" si="3"/>
        <v>三重県：皇學館大学</v>
      </c>
      <c r="B195" s="2" t="s">
        <v>263</v>
      </c>
      <c r="C195" s="34" t="s">
        <v>17</v>
      </c>
      <c r="D195" s="3" t="s">
        <v>265</v>
      </c>
      <c r="E195" s="35"/>
      <c r="F195" s="2" t="s">
        <v>820</v>
      </c>
      <c r="G195" s="19" t="s">
        <v>1239</v>
      </c>
      <c r="H195" s="3"/>
      <c r="I195" s="3" t="s">
        <v>821</v>
      </c>
      <c r="J195" s="4"/>
      <c r="K195" s="3"/>
    </row>
    <row r="196" spans="1:11" ht="16" hidden="1" thickBot="1">
      <c r="A196" s="26" t="str">
        <f t="shared" ref="A196:A259" si="4">B196&amp;"："&amp;D196</f>
        <v>三重県：鈴鹿医療科学大学</v>
      </c>
      <c r="B196" s="36" t="s">
        <v>263</v>
      </c>
      <c r="C196" s="37" t="s">
        <v>17</v>
      </c>
      <c r="D196" s="26" t="s">
        <v>266</v>
      </c>
      <c r="E196" s="38"/>
      <c r="F196" s="36" t="s">
        <v>822</v>
      </c>
      <c r="G196" s="20" t="s">
        <v>1240</v>
      </c>
      <c r="H196" s="26"/>
      <c r="I196" s="26" t="s">
        <v>823</v>
      </c>
      <c r="J196" s="15"/>
      <c r="K196" s="13"/>
    </row>
    <row r="197" spans="1:11" hidden="1">
      <c r="A197" s="27" t="str">
        <f t="shared" si="4"/>
        <v>滋賀県：滋賀大学</v>
      </c>
      <c r="B197" s="39" t="s">
        <v>267</v>
      </c>
      <c r="C197" s="40" t="s">
        <v>16</v>
      </c>
      <c r="D197" s="27" t="s">
        <v>268</v>
      </c>
      <c r="E197" s="41"/>
      <c r="F197" s="39" t="s">
        <v>824</v>
      </c>
      <c r="G197" s="21" t="s">
        <v>1241</v>
      </c>
      <c r="H197" s="27"/>
      <c r="I197" s="27" t="s">
        <v>825</v>
      </c>
      <c r="J197" s="42"/>
      <c r="K197" s="3"/>
    </row>
    <row r="198" spans="1:11" hidden="1">
      <c r="A198" s="3" t="str">
        <f t="shared" si="4"/>
        <v>滋賀県：滋賀県立大学</v>
      </c>
      <c r="B198" s="2" t="s">
        <v>267</v>
      </c>
      <c r="C198" s="34" t="s">
        <v>60</v>
      </c>
      <c r="D198" s="3" t="s">
        <v>269</v>
      </c>
      <c r="E198" s="35"/>
      <c r="F198" s="2" t="s">
        <v>826</v>
      </c>
      <c r="G198" s="19" t="s">
        <v>1242</v>
      </c>
      <c r="H198" s="3"/>
      <c r="I198" s="3" t="s">
        <v>827</v>
      </c>
      <c r="J198" s="4"/>
      <c r="K198" s="3"/>
    </row>
    <row r="199" spans="1:11" hidden="1">
      <c r="A199" s="3" t="str">
        <f t="shared" si="4"/>
        <v>京都府：京都教育大学</v>
      </c>
      <c r="B199" s="2" t="s">
        <v>270</v>
      </c>
      <c r="C199" s="34" t="s">
        <v>16</v>
      </c>
      <c r="D199" s="3" t="s">
        <v>271</v>
      </c>
      <c r="E199" s="35"/>
      <c r="F199" s="2" t="s">
        <v>828</v>
      </c>
      <c r="G199" s="19" t="s">
        <v>1415</v>
      </c>
      <c r="H199" s="3"/>
      <c r="I199" s="3" t="s">
        <v>829</v>
      </c>
      <c r="J199" s="4"/>
      <c r="K199" s="3"/>
    </row>
    <row r="200" spans="1:11" hidden="1">
      <c r="A200" s="3" t="str">
        <f t="shared" si="4"/>
        <v>京都府：京都工芸繊維大学</v>
      </c>
      <c r="B200" s="2" t="s">
        <v>270</v>
      </c>
      <c r="C200" s="34" t="s">
        <v>16</v>
      </c>
      <c r="D200" s="3" t="s">
        <v>272</v>
      </c>
      <c r="E200" s="35"/>
      <c r="F200" s="2" t="s">
        <v>830</v>
      </c>
      <c r="G200" s="19" t="s">
        <v>1416</v>
      </c>
      <c r="H200" s="3"/>
      <c r="I200" s="3" t="s">
        <v>831</v>
      </c>
      <c r="J200" s="4"/>
      <c r="K200" s="3"/>
    </row>
    <row r="201" spans="1:11" ht="16" hidden="1" thickBot="1">
      <c r="A201" s="26" t="str">
        <f t="shared" si="4"/>
        <v>京都府：京都大学</v>
      </c>
      <c r="B201" s="36" t="s">
        <v>270</v>
      </c>
      <c r="C201" s="37" t="s">
        <v>16</v>
      </c>
      <c r="D201" s="26" t="s">
        <v>273</v>
      </c>
      <c r="E201" s="38"/>
      <c r="F201" s="36" t="s">
        <v>832</v>
      </c>
      <c r="G201" s="20" t="s">
        <v>1417</v>
      </c>
      <c r="H201" s="26"/>
      <c r="I201" s="26" t="s">
        <v>833</v>
      </c>
      <c r="J201" s="15"/>
      <c r="K201" s="13"/>
    </row>
    <row r="202" spans="1:11" hidden="1">
      <c r="A202" s="27" t="str">
        <f t="shared" si="4"/>
        <v>京都府：京都府立医科大学</v>
      </c>
      <c r="B202" s="39" t="s">
        <v>270</v>
      </c>
      <c r="C202" s="40" t="s">
        <v>60</v>
      </c>
      <c r="D202" s="27" t="s">
        <v>274</v>
      </c>
      <c r="E202" s="41"/>
      <c r="F202" s="39" t="s">
        <v>834</v>
      </c>
      <c r="G202" s="21" t="s">
        <v>1418</v>
      </c>
      <c r="H202" s="27"/>
      <c r="I202" s="27" t="s">
        <v>835</v>
      </c>
      <c r="J202" s="42"/>
      <c r="K202" s="3"/>
    </row>
    <row r="203" spans="1:11" hidden="1">
      <c r="A203" s="3" t="str">
        <f t="shared" si="4"/>
        <v>京都府：京都府立大学</v>
      </c>
      <c r="B203" s="2" t="s">
        <v>270</v>
      </c>
      <c r="C203" s="34" t="s">
        <v>60</v>
      </c>
      <c r="D203" s="3" t="s">
        <v>275</v>
      </c>
      <c r="E203" s="35"/>
      <c r="F203" s="2" t="s">
        <v>836</v>
      </c>
      <c r="G203" s="19" t="s">
        <v>1419</v>
      </c>
      <c r="H203" s="3"/>
      <c r="I203" s="3" t="s">
        <v>837</v>
      </c>
      <c r="J203" s="4"/>
      <c r="K203" s="3"/>
    </row>
    <row r="204" spans="1:11" hidden="1">
      <c r="A204" s="3" t="str">
        <f t="shared" si="4"/>
        <v>京都府：花園大学</v>
      </c>
      <c r="B204" s="2" t="s">
        <v>270</v>
      </c>
      <c r="C204" s="34" t="s">
        <v>17</v>
      </c>
      <c r="D204" s="3" t="s">
        <v>276</v>
      </c>
      <c r="E204" s="35"/>
      <c r="F204" s="2" t="s">
        <v>838</v>
      </c>
      <c r="G204" s="19" t="s">
        <v>1420</v>
      </c>
      <c r="H204" s="3"/>
      <c r="I204" s="3" t="s">
        <v>839</v>
      </c>
      <c r="J204" s="4"/>
      <c r="K204" s="3"/>
    </row>
    <row r="205" spans="1:11" hidden="1">
      <c r="A205" s="3" t="str">
        <f t="shared" si="4"/>
        <v>京都府：京都外国語大学</v>
      </c>
      <c r="B205" s="2" t="s">
        <v>270</v>
      </c>
      <c r="C205" s="34" t="s">
        <v>17</v>
      </c>
      <c r="D205" s="3" t="s">
        <v>277</v>
      </c>
      <c r="E205" s="35"/>
      <c r="F205" s="2" t="s">
        <v>840</v>
      </c>
      <c r="G205" s="19" t="s">
        <v>1421</v>
      </c>
      <c r="H205" s="3"/>
      <c r="I205" s="3" t="s">
        <v>841</v>
      </c>
      <c r="J205" s="4"/>
      <c r="K205" s="3"/>
    </row>
    <row r="206" spans="1:11" ht="16" hidden="1" thickBot="1">
      <c r="A206" s="26" t="str">
        <f t="shared" si="4"/>
        <v>京都府：京都橘大学</v>
      </c>
      <c r="B206" s="36" t="s">
        <v>270</v>
      </c>
      <c r="C206" s="37" t="s">
        <v>17</v>
      </c>
      <c r="D206" s="26" t="s">
        <v>278</v>
      </c>
      <c r="E206" s="38"/>
      <c r="F206" s="36" t="s">
        <v>842</v>
      </c>
      <c r="G206" s="20" t="s">
        <v>1422</v>
      </c>
      <c r="H206" s="26"/>
      <c r="I206" s="26" t="s">
        <v>843</v>
      </c>
      <c r="J206" s="15"/>
      <c r="K206" s="13"/>
    </row>
    <row r="207" spans="1:11" hidden="1">
      <c r="A207" s="27" t="str">
        <f t="shared" si="4"/>
        <v>京都府：京都産業大学</v>
      </c>
      <c r="B207" s="39" t="s">
        <v>270</v>
      </c>
      <c r="C207" s="40" t="s">
        <v>17</v>
      </c>
      <c r="D207" s="27" t="s">
        <v>279</v>
      </c>
      <c r="E207" s="41"/>
      <c r="F207" s="39" t="s">
        <v>844</v>
      </c>
      <c r="G207" s="21" t="s">
        <v>1423</v>
      </c>
      <c r="H207" s="27"/>
      <c r="I207" s="27" t="s">
        <v>845</v>
      </c>
      <c r="J207" s="42"/>
      <c r="K207" s="3"/>
    </row>
    <row r="208" spans="1:11" hidden="1">
      <c r="A208" s="3" t="str">
        <f t="shared" si="4"/>
        <v>京都府：京都女子大学</v>
      </c>
      <c r="B208" s="2" t="s">
        <v>270</v>
      </c>
      <c r="C208" s="34" t="s">
        <v>17</v>
      </c>
      <c r="D208" s="3" t="s">
        <v>280</v>
      </c>
      <c r="E208" s="35"/>
      <c r="F208" s="2" t="s">
        <v>846</v>
      </c>
      <c r="G208" s="19" t="s">
        <v>1424</v>
      </c>
      <c r="H208" s="3"/>
      <c r="I208" s="3" t="s">
        <v>847</v>
      </c>
      <c r="J208" s="4"/>
      <c r="K208" s="3"/>
    </row>
    <row r="209" spans="1:11" hidden="1">
      <c r="A209" s="3" t="str">
        <f t="shared" si="4"/>
        <v>京都府：京都先端科学大学</v>
      </c>
      <c r="B209" s="2" t="s">
        <v>270</v>
      </c>
      <c r="C209" s="34" t="s">
        <v>17</v>
      </c>
      <c r="D209" s="3" t="s">
        <v>281</v>
      </c>
      <c r="E209" s="35"/>
      <c r="F209" s="2" t="s">
        <v>848</v>
      </c>
      <c r="G209" s="19" t="s">
        <v>1425</v>
      </c>
      <c r="H209" s="3"/>
      <c r="I209" s="3" t="s">
        <v>849</v>
      </c>
      <c r="J209" s="4"/>
      <c r="K209" s="3"/>
    </row>
    <row r="210" spans="1:11" hidden="1">
      <c r="A210" s="3" t="str">
        <f t="shared" si="4"/>
        <v>京都府：京都文教大学</v>
      </c>
      <c r="B210" s="2" t="s">
        <v>270</v>
      </c>
      <c r="C210" s="34" t="s">
        <v>17</v>
      </c>
      <c r="D210" s="3" t="s">
        <v>282</v>
      </c>
      <c r="E210" s="35"/>
      <c r="F210" s="2" t="s">
        <v>850</v>
      </c>
      <c r="G210" s="19" t="s">
        <v>1426</v>
      </c>
      <c r="H210" s="3"/>
      <c r="I210" s="3" t="s">
        <v>851</v>
      </c>
      <c r="J210" s="4"/>
      <c r="K210" s="3"/>
    </row>
    <row r="211" spans="1:11" ht="16" hidden="1" thickBot="1">
      <c r="A211" s="26" t="str">
        <f t="shared" si="4"/>
        <v>京都府：同志社女子大学</v>
      </c>
      <c r="B211" s="36" t="s">
        <v>270</v>
      </c>
      <c r="C211" s="37" t="s">
        <v>17</v>
      </c>
      <c r="D211" s="26" t="s">
        <v>283</v>
      </c>
      <c r="E211" s="38"/>
      <c r="F211" s="36" t="s">
        <v>852</v>
      </c>
      <c r="G211" s="20" t="s">
        <v>1427</v>
      </c>
      <c r="H211" s="26"/>
      <c r="I211" s="26" t="s">
        <v>853</v>
      </c>
      <c r="J211" s="15"/>
      <c r="K211" s="13"/>
    </row>
    <row r="212" spans="1:11" hidden="1">
      <c r="A212" s="27" t="str">
        <f t="shared" si="4"/>
        <v>京都府：同志社大学</v>
      </c>
      <c r="B212" s="39" t="s">
        <v>270</v>
      </c>
      <c r="C212" s="40" t="s">
        <v>17</v>
      </c>
      <c r="D212" s="27" t="s">
        <v>284</v>
      </c>
      <c r="E212" s="41"/>
      <c r="F212" s="39" t="s">
        <v>854</v>
      </c>
      <c r="G212" s="21" t="s">
        <v>1428</v>
      </c>
      <c r="H212" s="27"/>
      <c r="I212" s="27" t="s">
        <v>855</v>
      </c>
      <c r="J212" s="42"/>
      <c r="K212" s="3"/>
    </row>
    <row r="213" spans="1:11" hidden="1">
      <c r="A213" s="3" t="str">
        <f t="shared" si="4"/>
        <v>京都府：立命館大学</v>
      </c>
      <c r="B213" s="2" t="s">
        <v>270</v>
      </c>
      <c r="C213" s="34" t="s">
        <v>17</v>
      </c>
      <c r="D213" s="3" t="s">
        <v>285</v>
      </c>
      <c r="E213" s="35"/>
      <c r="F213" s="2" t="s">
        <v>856</v>
      </c>
      <c r="G213" s="19" t="s">
        <v>1429</v>
      </c>
      <c r="H213" s="3"/>
      <c r="I213" s="3" t="s">
        <v>857</v>
      </c>
      <c r="J213" s="4"/>
      <c r="K213" s="3"/>
    </row>
    <row r="214" spans="1:11" hidden="1">
      <c r="A214" s="3" t="str">
        <f t="shared" si="4"/>
        <v>京都府：龍谷大学</v>
      </c>
      <c r="B214" s="2" t="s">
        <v>270</v>
      </c>
      <c r="C214" s="34" t="s">
        <v>17</v>
      </c>
      <c r="D214" s="3" t="s">
        <v>286</v>
      </c>
      <c r="E214" s="35"/>
      <c r="F214" s="2" t="s">
        <v>858</v>
      </c>
      <c r="G214" s="19" t="s">
        <v>1430</v>
      </c>
      <c r="H214" s="3"/>
      <c r="I214" s="3" t="s">
        <v>859</v>
      </c>
      <c r="J214" s="4"/>
      <c r="K214" s="3"/>
    </row>
    <row r="215" spans="1:11" hidden="1">
      <c r="A215" s="3" t="str">
        <f t="shared" si="4"/>
        <v>京都府：佛教大学</v>
      </c>
      <c r="B215" s="2" t="s">
        <v>270</v>
      </c>
      <c r="C215" s="34" t="s">
        <v>17</v>
      </c>
      <c r="D215" s="3" t="s">
        <v>287</v>
      </c>
      <c r="E215" s="35"/>
      <c r="F215" s="2" t="s">
        <v>860</v>
      </c>
      <c r="G215" s="19" t="s">
        <v>1431</v>
      </c>
      <c r="H215" s="3"/>
      <c r="I215" s="3" t="s">
        <v>861</v>
      </c>
      <c r="J215" s="4"/>
      <c r="K215" s="3"/>
    </row>
    <row r="216" spans="1:11" ht="16" hidden="1" thickBot="1">
      <c r="A216" s="26" t="str">
        <f t="shared" si="4"/>
        <v>大阪府：大阪教育大学</v>
      </c>
      <c r="B216" s="36" t="s">
        <v>288</v>
      </c>
      <c r="C216" s="37" t="s">
        <v>16</v>
      </c>
      <c r="D216" s="26" t="s">
        <v>289</v>
      </c>
      <c r="E216" s="38"/>
      <c r="F216" s="36" t="s">
        <v>862</v>
      </c>
      <c r="G216" s="20" t="s">
        <v>1404</v>
      </c>
      <c r="H216" s="26"/>
      <c r="I216" s="26" t="s">
        <v>863</v>
      </c>
      <c r="J216" s="15"/>
      <c r="K216" s="13"/>
    </row>
    <row r="217" spans="1:11" hidden="1">
      <c r="A217" s="27" t="str">
        <f t="shared" si="4"/>
        <v>大阪府：大阪大学</v>
      </c>
      <c r="B217" s="39" t="s">
        <v>288</v>
      </c>
      <c r="C217" s="40" t="s">
        <v>16</v>
      </c>
      <c r="D217" s="27" t="s">
        <v>290</v>
      </c>
      <c r="E217" s="41"/>
      <c r="F217" s="39" t="s">
        <v>864</v>
      </c>
      <c r="G217" s="21" t="s">
        <v>1405</v>
      </c>
      <c r="H217" s="27"/>
      <c r="I217" s="27" t="s">
        <v>865</v>
      </c>
      <c r="J217" s="42"/>
      <c r="K217" s="3"/>
    </row>
    <row r="218" spans="1:11" hidden="1">
      <c r="A218" s="3" t="str">
        <f t="shared" si="4"/>
        <v>大阪府：大阪公立大学すぎもと支部</v>
      </c>
      <c r="B218" s="2" t="s">
        <v>288</v>
      </c>
      <c r="C218" s="34" t="s">
        <v>60</v>
      </c>
      <c r="D218" s="3" t="s">
        <v>291</v>
      </c>
      <c r="E218" s="35"/>
      <c r="F218" s="2" t="s">
        <v>866</v>
      </c>
      <c r="G218" s="19" t="s">
        <v>867</v>
      </c>
      <c r="H218" s="3"/>
      <c r="I218" s="3" t="s">
        <v>868</v>
      </c>
      <c r="J218" s="4"/>
      <c r="K218" s="3"/>
    </row>
    <row r="219" spans="1:11" hidden="1">
      <c r="A219" s="3" t="str">
        <f t="shared" si="4"/>
        <v>大阪府：大阪公立大学なかもず支部</v>
      </c>
      <c r="B219" s="2" t="s">
        <v>288</v>
      </c>
      <c r="C219" s="34" t="s">
        <v>60</v>
      </c>
      <c r="D219" s="3" t="s">
        <v>292</v>
      </c>
      <c r="E219" s="35"/>
      <c r="F219" s="2" t="s">
        <v>869</v>
      </c>
      <c r="G219" s="19" t="s">
        <v>1406</v>
      </c>
      <c r="H219" s="3"/>
      <c r="I219" s="3" t="s">
        <v>870</v>
      </c>
      <c r="J219" s="4"/>
      <c r="K219" s="3"/>
    </row>
    <row r="220" spans="1:11" hidden="1">
      <c r="A220" s="3" t="str">
        <f t="shared" si="4"/>
        <v>大阪府：関西大学</v>
      </c>
      <c r="B220" s="2" t="s">
        <v>288</v>
      </c>
      <c r="C220" s="34" t="s">
        <v>17</v>
      </c>
      <c r="D220" s="3" t="s">
        <v>293</v>
      </c>
      <c r="E220" s="35"/>
      <c r="F220" s="2" t="s">
        <v>871</v>
      </c>
      <c r="G220" s="19" t="s">
        <v>1407</v>
      </c>
      <c r="H220" s="3"/>
      <c r="I220" s="3" t="s">
        <v>872</v>
      </c>
      <c r="J220" s="4"/>
      <c r="K220" s="3"/>
    </row>
    <row r="221" spans="1:11" ht="16" hidden="1" thickBot="1">
      <c r="A221" s="26" t="str">
        <f t="shared" si="4"/>
        <v>大阪府：近畿大学</v>
      </c>
      <c r="B221" s="36" t="s">
        <v>288</v>
      </c>
      <c r="C221" s="37" t="s">
        <v>17</v>
      </c>
      <c r="D221" s="26" t="s">
        <v>294</v>
      </c>
      <c r="E221" s="38"/>
      <c r="F221" s="36" t="s">
        <v>873</v>
      </c>
      <c r="G221" s="20" t="s">
        <v>1408</v>
      </c>
      <c r="H221" s="26"/>
      <c r="I221" s="26" t="s">
        <v>874</v>
      </c>
      <c r="J221" s="15"/>
      <c r="K221" s="13"/>
    </row>
    <row r="222" spans="1:11" hidden="1">
      <c r="A222" s="27" t="str">
        <f t="shared" si="4"/>
        <v>大阪府：大阪経済大学</v>
      </c>
      <c r="B222" s="39" t="s">
        <v>288</v>
      </c>
      <c r="C222" s="40" t="s">
        <v>17</v>
      </c>
      <c r="D222" s="27" t="s">
        <v>295</v>
      </c>
      <c r="E222" s="41"/>
      <c r="F222" s="39" t="s">
        <v>875</v>
      </c>
      <c r="G222" s="21" t="s">
        <v>1409</v>
      </c>
      <c r="H222" s="27"/>
      <c r="I222" s="27" t="s">
        <v>876</v>
      </c>
      <c r="J222" s="42"/>
      <c r="K222" s="3"/>
    </row>
    <row r="223" spans="1:11" hidden="1">
      <c r="A223" s="3" t="str">
        <f t="shared" si="4"/>
        <v>大阪府：大阪芸術大学</v>
      </c>
      <c r="B223" s="2" t="s">
        <v>288</v>
      </c>
      <c r="C223" s="34" t="s">
        <v>17</v>
      </c>
      <c r="D223" s="3" t="s">
        <v>296</v>
      </c>
      <c r="E223" s="35"/>
      <c r="F223" s="2" t="s">
        <v>877</v>
      </c>
      <c r="G223" s="19" t="s">
        <v>1410</v>
      </c>
      <c r="H223" s="3"/>
      <c r="I223" s="3" t="s">
        <v>878</v>
      </c>
      <c r="J223" s="4"/>
      <c r="K223" s="3"/>
    </row>
    <row r="224" spans="1:11" hidden="1">
      <c r="A224" s="3" t="str">
        <f t="shared" si="4"/>
        <v>大阪府：大阪産業大学</v>
      </c>
      <c r="B224" s="2" t="s">
        <v>288</v>
      </c>
      <c r="C224" s="34" t="s">
        <v>17</v>
      </c>
      <c r="D224" s="3" t="s">
        <v>297</v>
      </c>
      <c r="E224" s="35"/>
      <c r="F224" s="2" t="s">
        <v>879</v>
      </c>
      <c r="G224" s="19" t="s">
        <v>1411</v>
      </c>
      <c r="H224" s="3"/>
      <c r="I224" s="3" t="s">
        <v>880</v>
      </c>
      <c r="J224" s="4"/>
      <c r="K224" s="3"/>
    </row>
    <row r="225" spans="1:11" hidden="1">
      <c r="A225" s="3" t="str">
        <f t="shared" si="4"/>
        <v>大阪府：大阪歯科大学</v>
      </c>
      <c r="B225" s="2" t="s">
        <v>288</v>
      </c>
      <c r="C225" s="34" t="s">
        <v>17</v>
      </c>
      <c r="D225" s="3" t="s">
        <v>298</v>
      </c>
      <c r="E225" s="35"/>
      <c r="F225" s="2" t="s">
        <v>881</v>
      </c>
      <c r="G225" s="19" t="s">
        <v>1412</v>
      </c>
      <c r="H225" s="3"/>
      <c r="I225" s="3" t="s">
        <v>882</v>
      </c>
      <c r="J225" s="4"/>
      <c r="K225" s="3"/>
    </row>
    <row r="226" spans="1:11" ht="16" hidden="1" thickBot="1">
      <c r="A226" s="26" t="str">
        <f t="shared" si="4"/>
        <v>大阪府：大阪電気通信大学</v>
      </c>
      <c r="B226" s="36" t="s">
        <v>288</v>
      </c>
      <c r="C226" s="37" t="s">
        <v>17</v>
      </c>
      <c r="D226" s="26" t="s">
        <v>299</v>
      </c>
      <c r="E226" s="38"/>
      <c r="F226" s="36" t="s">
        <v>883</v>
      </c>
      <c r="G226" s="20" t="s">
        <v>1413</v>
      </c>
      <c r="H226" s="26"/>
      <c r="I226" s="26" t="s">
        <v>884</v>
      </c>
      <c r="J226" s="15"/>
      <c r="K226" s="13"/>
    </row>
    <row r="227" spans="1:11" hidden="1">
      <c r="A227" s="27" t="str">
        <f t="shared" si="4"/>
        <v>大阪府：桃山学院大学</v>
      </c>
      <c r="B227" s="39" t="s">
        <v>288</v>
      </c>
      <c r="C227" s="40" t="s">
        <v>17</v>
      </c>
      <c r="D227" s="27" t="s">
        <v>300</v>
      </c>
      <c r="E227" s="41"/>
      <c r="F227" s="39" t="s">
        <v>885</v>
      </c>
      <c r="G227" s="21" t="s">
        <v>1414</v>
      </c>
      <c r="H227" s="27"/>
      <c r="I227" s="27" t="s">
        <v>886</v>
      </c>
      <c r="J227" s="42"/>
      <c r="K227" s="3"/>
    </row>
    <row r="228" spans="1:11" hidden="1">
      <c r="A228" s="3" t="str">
        <f t="shared" si="4"/>
        <v>兵庫県：神戸大学</v>
      </c>
      <c r="B228" s="2" t="s">
        <v>25</v>
      </c>
      <c r="C228" s="34" t="s">
        <v>16</v>
      </c>
      <c r="D228" s="3" t="s">
        <v>301</v>
      </c>
      <c r="E228" s="35"/>
      <c r="F228" s="2" t="s">
        <v>887</v>
      </c>
      <c r="G228" s="19" t="s">
        <v>1243</v>
      </c>
      <c r="H228" s="3"/>
      <c r="I228" s="3" t="s">
        <v>888</v>
      </c>
      <c r="J228" s="4"/>
      <c r="K228" s="3"/>
    </row>
    <row r="229" spans="1:11" hidden="1">
      <c r="A229" s="3" t="str">
        <f t="shared" si="4"/>
        <v>兵庫県：兵庫教育大学</v>
      </c>
      <c r="B229" s="2" t="s">
        <v>25</v>
      </c>
      <c r="C229" s="34" t="s">
        <v>16</v>
      </c>
      <c r="D229" s="3" t="s">
        <v>302</v>
      </c>
      <c r="E229" s="35"/>
      <c r="F229" s="2" t="s">
        <v>889</v>
      </c>
      <c r="G229" s="19" t="s">
        <v>1244</v>
      </c>
      <c r="H229" s="3"/>
      <c r="I229" s="3" t="s">
        <v>890</v>
      </c>
      <c r="J229" s="4"/>
      <c r="K229" s="3"/>
    </row>
    <row r="230" spans="1:11" hidden="1">
      <c r="A230" s="3" t="str">
        <f t="shared" si="4"/>
        <v>兵庫県：神戸市外国語大学</v>
      </c>
      <c r="B230" s="2" t="s">
        <v>25</v>
      </c>
      <c r="C230" s="34" t="s">
        <v>60</v>
      </c>
      <c r="D230" s="3" t="s">
        <v>303</v>
      </c>
      <c r="E230" s="35"/>
      <c r="F230" s="2" t="s">
        <v>891</v>
      </c>
      <c r="G230" s="19" t="s">
        <v>1245</v>
      </c>
      <c r="H230" s="3"/>
      <c r="I230" s="3" t="s">
        <v>892</v>
      </c>
      <c r="J230" s="4"/>
      <c r="K230" s="3"/>
    </row>
    <row r="231" spans="1:11" ht="16" hidden="1" thickBot="1">
      <c r="A231" s="26" t="str">
        <f t="shared" si="4"/>
        <v>兵庫県：兵庫県立大学神戸支部</v>
      </c>
      <c r="B231" s="36" t="s">
        <v>25</v>
      </c>
      <c r="C231" s="37" t="s">
        <v>60</v>
      </c>
      <c r="D231" s="26" t="s">
        <v>304</v>
      </c>
      <c r="E231" s="38"/>
      <c r="F231" s="36" t="s">
        <v>893</v>
      </c>
      <c r="G231" s="20" t="s">
        <v>1246</v>
      </c>
      <c r="H231" s="26"/>
      <c r="I231" s="26" t="s">
        <v>894</v>
      </c>
      <c r="J231" s="15"/>
      <c r="K231" s="13"/>
    </row>
    <row r="232" spans="1:11" hidden="1">
      <c r="A232" s="27" t="str">
        <f t="shared" si="4"/>
        <v>兵庫県：兵庫県立大学姫路支部</v>
      </c>
      <c r="B232" s="39" t="s">
        <v>25</v>
      </c>
      <c r="C232" s="40" t="s">
        <v>60</v>
      </c>
      <c r="D232" s="27" t="s">
        <v>305</v>
      </c>
      <c r="E232" s="41"/>
      <c r="F232" s="39" t="s">
        <v>895</v>
      </c>
      <c r="G232" s="21" t="s">
        <v>1247</v>
      </c>
      <c r="H232" s="27"/>
      <c r="I232" s="27" t="s">
        <v>896</v>
      </c>
      <c r="J232" s="42"/>
      <c r="K232" s="3"/>
    </row>
    <row r="233" spans="1:11" hidden="1">
      <c r="A233" s="3" t="str">
        <f t="shared" si="4"/>
        <v>兵庫県：関西学院大学</v>
      </c>
      <c r="B233" s="2" t="s">
        <v>25</v>
      </c>
      <c r="C233" s="34" t="s">
        <v>17</v>
      </c>
      <c r="D233" s="3" t="s">
        <v>306</v>
      </c>
      <c r="E233" s="35"/>
      <c r="F233" s="2" t="s">
        <v>897</v>
      </c>
      <c r="G233" s="19" t="s">
        <v>1248</v>
      </c>
      <c r="H233" s="3"/>
      <c r="I233" s="3" t="s">
        <v>898</v>
      </c>
      <c r="J233" s="4"/>
      <c r="K233" s="3"/>
    </row>
    <row r="234" spans="1:11" hidden="1">
      <c r="A234" s="3" t="str">
        <f t="shared" si="4"/>
        <v>兵庫県：甲南女子大学</v>
      </c>
      <c r="B234" s="2" t="s">
        <v>25</v>
      </c>
      <c r="C234" s="34" t="s">
        <v>17</v>
      </c>
      <c r="D234" s="3" t="s">
        <v>307</v>
      </c>
      <c r="E234" s="35"/>
      <c r="F234" s="2" t="s">
        <v>899</v>
      </c>
      <c r="G234" s="19" t="s">
        <v>1249</v>
      </c>
      <c r="H234" s="3"/>
      <c r="I234" s="3" t="s">
        <v>900</v>
      </c>
      <c r="J234" s="4"/>
      <c r="K234" s="3"/>
    </row>
    <row r="235" spans="1:11" hidden="1">
      <c r="A235" s="3" t="str">
        <f t="shared" si="4"/>
        <v>兵庫県：甲南大学</v>
      </c>
      <c r="B235" s="2" t="s">
        <v>25</v>
      </c>
      <c r="C235" s="34" t="s">
        <v>17</v>
      </c>
      <c r="D235" s="3" t="s">
        <v>308</v>
      </c>
      <c r="E235" s="35"/>
      <c r="F235" s="2" t="s">
        <v>901</v>
      </c>
      <c r="G235" s="19" t="s">
        <v>1250</v>
      </c>
      <c r="H235" s="3"/>
      <c r="I235" s="3" t="s">
        <v>902</v>
      </c>
      <c r="J235" s="4"/>
      <c r="K235" s="3"/>
    </row>
    <row r="236" spans="1:11" ht="16" hidden="1" thickBot="1">
      <c r="A236" s="26" t="str">
        <f t="shared" si="4"/>
        <v>兵庫県：神戸学院大学</v>
      </c>
      <c r="B236" s="36" t="s">
        <v>25</v>
      </c>
      <c r="C236" s="37" t="s">
        <v>17</v>
      </c>
      <c r="D236" s="26" t="s">
        <v>309</v>
      </c>
      <c r="E236" s="38"/>
      <c r="F236" s="36" t="s">
        <v>903</v>
      </c>
      <c r="G236" s="20" t="s">
        <v>1251</v>
      </c>
      <c r="H236" s="26"/>
      <c r="I236" s="26" t="s">
        <v>904</v>
      </c>
      <c r="J236" s="15"/>
      <c r="K236" s="13"/>
    </row>
    <row r="237" spans="1:11" hidden="1">
      <c r="A237" s="27" t="str">
        <f t="shared" si="4"/>
        <v>兵庫県：神戸女子大学</v>
      </c>
      <c r="B237" s="39" t="s">
        <v>25</v>
      </c>
      <c r="C237" s="40" t="s">
        <v>17</v>
      </c>
      <c r="D237" s="27" t="s">
        <v>310</v>
      </c>
      <c r="E237" s="41"/>
      <c r="F237" s="39" t="s">
        <v>905</v>
      </c>
      <c r="G237" s="21" t="s">
        <v>1252</v>
      </c>
      <c r="H237" s="27"/>
      <c r="I237" s="27" t="s">
        <v>906</v>
      </c>
      <c r="J237" s="42"/>
      <c r="K237" s="3"/>
    </row>
    <row r="238" spans="1:11" hidden="1">
      <c r="A238" s="3" t="str">
        <f t="shared" si="4"/>
        <v>兵庫県：神戸親和大学</v>
      </c>
      <c r="B238" s="2" t="s">
        <v>25</v>
      </c>
      <c r="C238" s="34" t="s">
        <v>17</v>
      </c>
      <c r="D238" s="3" t="s">
        <v>311</v>
      </c>
      <c r="E238" s="35"/>
      <c r="F238" s="2" t="s">
        <v>907</v>
      </c>
      <c r="G238" s="19" t="s">
        <v>1253</v>
      </c>
      <c r="H238" s="3"/>
      <c r="I238" s="3" t="s">
        <v>908</v>
      </c>
      <c r="J238" s="4"/>
      <c r="K238" s="3"/>
    </row>
    <row r="239" spans="1:11" hidden="1">
      <c r="A239" s="3" t="str">
        <f t="shared" si="4"/>
        <v>兵庫県：大手前大学</v>
      </c>
      <c r="B239" s="2" t="s">
        <v>25</v>
      </c>
      <c r="C239" s="34" t="s">
        <v>17</v>
      </c>
      <c r="D239" s="3" t="s">
        <v>312</v>
      </c>
      <c r="E239" s="35"/>
      <c r="F239" s="2" t="s">
        <v>909</v>
      </c>
      <c r="G239" s="19" t="s">
        <v>1254</v>
      </c>
      <c r="H239" s="3"/>
      <c r="I239" s="3" t="s">
        <v>910</v>
      </c>
      <c r="J239" s="4"/>
      <c r="K239" s="3"/>
    </row>
    <row r="240" spans="1:11" hidden="1">
      <c r="A240" s="3" t="str">
        <f t="shared" si="4"/>
        <v>兵庫県：姫路獨協大学</v>
      </c>
      <c r="B240" s="2" t="s">
        <v>25</v>
      </c>
      <c r="C240" s="34" t="s">
        <v>17</v>
      </c>
      <c r="D240" s="3" t="s">
        <v>313</v>
      </c>
      <c r="E240" s="35"/>
      <c r="F240" s="2" t="s">
        <v>911</v>
      </c>
      <c r="G240" s="19" t="s">
        <v>1255</v>
      </c>
      <c r="H240" s="3"/>
      <c r="I240" s="3" t="s">
        <v>912</v>
      </c>
      <c r="J240" s="4"/>
      <c r="K240" s="3"/>
    </row>
    <row r="241" spans="1:11" ht="16" hidden="1" thickBot="1">
      <c r="A241" s="26" t="str">
        <f t="shared" si="4"/>
        <v>兵庫県：兵庫大学</v>
      </c>
      <c r="B241" s="36" t="s">
        <v>25</v>
      </c>
      <c r="C241" s="37" t="s">
        <v>17</v>
      </c>
      <c r="D241" s="26" t="s">
        <v>314</v>
      </c>
      <c r="E241" s="38"/>
      <c r="F241" s="36" t="s">
        <v>913</v>
      </c>
      <c r="G241" s="20" t="s">
        <v>1256</v>
      </c>
      <c r="H241" s="26"/>
      <c r="I241" s="26" t="s">
        <v>914</v>
      </c>
      <c r="J241" s="15"/>
      <c r="K241" s="13"/>
    </row>
    <row r="242" spans="1:11" hidden="1">
      <c r="A242" s="27" t="str">
        <f t="shared" si="4"/>
        <v>奈良県：奈良教育大学</v>
      </c>
      <c r="B242" s="39" t="s">
        <v>315</v>
      </c>
      <c r="C242" s="40" t="s">
        <v>16</v>
      </c>
      <c r="D242" s="27" t="s">
        <v>316</v>
      </c>
      <c r="E242" s="41"/>
      <c r="F242" s="39" t="s">
        <v>915</v>
      </c>
      <c r="G242" s="21" t="s">
        <v>1257</v>
      </c>
      <c r="H242" s="27"/>
      <c r="I242" s="27" t="s">
        <v>916</v>
      </c>
      <c r="J242" s="42"/>
      <c r="K242" s="3"/>
    </row>
    <row r="243" spans="1:11" hidden="1">
      <c r="A243" s="3" t="str">
        <f t="shared" si="4"/>
        <v>奈良県：奈良女子大学</v>
      </c>
      <c r="B243" s="2" t="s">
        <v>315</v>
      </c>
      <c r="C243" s="34" t="s">
        <v>16</v>
      </c>
      <c r="D243" s="3" t="s">
        <v>317</v>
      </c>
      <c r="E243" s="35"/>
      <c r="F243" s="2" t="s">
        <v>917</v>
      </c>
      <c r="G243" s="19" t="s">
        <v>1258</v>
      </c>
      <c r="H243" s="3"/>
      <c r="I243" s="3" t="s">
        <v>918</v>
      </c>
      <c r="J243" s="4"/>
      <c r="K243" s="3"/>
    </row>
    <row r="244" spans="1:11" hidden="1">
      <c r="A244" s="3" t="str">
        <f t="shared" si="4"/>
        <v>奈良県：奈良県立医科大学</v>
      </c>
      <c r="B244" s="2" t="s">
        <v>315</v>
      </c>
      <c r="C244" s="34" t="s">
        <v>60</v>
      </c>
      <c r="D244" s="3" t="s">
        <v>318</v>
      </c>
      <c r="E244" s="35"/>
      <c r="F244" s="2" t="s">
        <v>919</v>
      </c>
      <c r="G244" s="19" t="s">
        <v>1259</v>
      </c>
      <c r="H244" s="3"/>
      <c r="I244" s="3" t="s">
        <v>920</v>
      </c>
      <c r="J244" s="4"/>
      <c r="K244" s="3"/>
    </row>
    <row r="245" spans="1:11" hidden="1">
      <c r="A245" s="3" t="str">
        <f t="shared" si="4"/>
        <v>奈良県：帝塚山大学</v>
      </c>
      <c r="B245" s="2" t="s">
        <v>315</v>
      </c>
      <c r="C245" s="34" t="s">
        <v>17</v>
      </c>
      <c r="D245" s="3" t="s">
        <v>319</v>
      </c>
      <c r="E245" s="35"/>
      <c r="F245" s="2" t="s">
        <v>921</v>
      </c>
      <c r="G245" s="19" t="s">
        <v>1260</v>
      </c>
      <c r="H245" s="3"/>
      <c r="I245" s="3" t="s">
        <v>922</v>
      </c>
      <c r="J245" s="4"/>
      <c r="K245" s="3"/>
    </row>
    <row r="246" spans="1:11" ht="16" hidden="1" thickBot="1">
      <c r="A246" s="26" t="str">
        <f t="shared" si="4"/>
        <v>奈良県：天理大学</v>
      </c>
      <c r="B246" s="36" t="s">
        <v>315</v>
      </c>
      <c r="C246" s="37" t="s">
        <v>17</v>
      </c>
      <c r="D246" s="26" t="s">
        <v>320</v>
      </c>
      <c r="E246" s="38"/>
      <c r="F246" s="36" t="s">
        <v>923</v>
      </c>
      <c r="G246" s="20" t="s">
        <v>1261</v>
      </c>
      <c r="H246" s="26"/>
      <c r="I246" s="26" t="s">
        <v>924</v>
      </c>
      <c r="J246" s="15"/>
      <c r="K246" s="13"/>
    </row>
    <row r="247" spans="1:11" hidden="1">
      <c r="A247" s="27" t="str">
        <f t="shared" si="4"/>
        <v>奈良県：奈良大学</v>
      </c>
      <c r="B247" s="39" t="s">
        <v>315</v>
      </c>
      <c r="C247" s="40" t="s">
        <v>17</v>
      </c>
      <c r="D247" s="27" t="s">
        <v>321</v>
      </c>
      <c r="E247" s="41"/>
      <c r="F247" s="39" t="s">
        <v>925</v>
      </c>
      <c r="G247" s="21" t="s">
        <v>1262</v>
      </c>
      <c r="H247" s="27"/>
      <c r="I247" s="27" t="s">
        <v>926</v>
      </c>
      <c r="J247" s="42"/>
      <c r="K247" s="3"/>
    </row>
    <row r="248" spans="1:11" hidden="1">
      <c r="A248" s="3" t="str">
        <f t="shared" si="4"/>
        <v>和歌山県：和歌山大学</v>
      </c>
      <c r="B248" s="2" t="s">
        <v>322</v>
      </c>
      <c r="C248" s="34" t="s">
        <v>16</v>
      </c>
      <c r="D248" s="3" t="s">
        <v>323</v>
      </c>
      <c r="E248" s="35"/>
      <c r="F248" s="2" t="s">
        <v>927</v>
      </c>
      <c r="G248" s="19" t="s">
        <v>1263</v>
      </c>
      <c r="H248" s="3"/>
      <c r="I248" s="3" t="s">
        <v>928</v>
      </c>
      <c r="J248" s="4"/>
      <c r="K248" s="3"/>
    </row>
    <row r="249" spans="1:11" hidden="1">
      <c r="A249" s="3" t="str">
        <f t="shared" si="4"/>
        <v>鳥取県：鳥取大学</v>
      </c>
      <c r="B249" s="2" t="s">
        <v>324</v>
      </c>
      <c r="C249" s="34" t="s">
        <v>16</v>
      </c>
      <c r="D249" s="3" t="s">
        <v>325</v>
      </c>
      <c r="E249" s="35"/>
      <c r="F249" s="2" t="s">
        <v>929</v>
      </c>
      <c r="G249" s="19" t="s">
        <v>1264</v>
      </c>
      <c r="H249" s="3"/>
      <c r="I249" s="3" t="s">
        <v>930</v>
      </c>
      <c r="J249" s="4"/>
      <c r="K249" s="3"/>
    </row>
    <row r="250" spans="1:11" hidden="1">
      <c r="A250" s="3" t="str">
        <f t="shared" si="4"/>
        <v>鳥取県：鳥取大学医学部</v>
      </c>
      <c r="B250" s="2" t="s">
        <v>324</v>
      </c>
      <c r="C250" s="34" t="s">
        <v>16</v>
      </c>
      <c r="D250" s="3" t="s">
        <v>326</v>
      </c>
      <c r="E250" s="35"/>
      <c r="F250" s="2" t="s">
        <v>931</v>
      </c>
      <c r="G250" s="19" t="s">
        <v>1265</v>
      </c>
      <c r="H250" s="3"/>
      <c r="I250" s="3" t="s">
        <v>932</v>
      </c>
      <c r="J250" s="4"/>
      <c r="K250" s="3"/>
    </row>
    <row r="251" spans="1:11" ht="16" hidden="1" thickBot="1">
      <c r="A251" s="26" t="str">
        <f t="shared" si="4"/>
        <v>鳥取県：公立鳥取環境大学</v>
      </c>
      <c r="B251" s="36" t="s">
        <v>324</v>
      </c>
      <c r="C251" s="37" t="s">
        <v>60</v>
      </c>
      <c r="D251" s="26" t="s">
        <v>327</v>
      </c>
      <c r="E251" s="38"/>
      <c r="F251" s="36" t="s">
        <v>933</v>
      </c>
      <c r="G251" s="20" t="s">
        <v>1266</v>
      </c>
      <c r="H251" s="26"/>
      <c r="I251" s="26" t="s">
        <v>934</v>
      </c>
      <c r="J251" s="15"/>
      <c r="K251" s="13"/>
    </row>
    <row r="252" spans="1:11" hidden="1">
      <c r="A252" s="27" t="str">
        <f t="shared" si="4"/>
        <v>島根県：島根大学</v>
      </c>
      <c r="B252" s="39" t="s">
        <v>328</v>
      </c>
      <c r="C252" s="40" t="s">
        <v>16</v>
      </c>
      <c r="D252" s="27" t="s">
        <v>329</v>
      </c>
      <c r="E252" s="41"/>
      <c r="F252" s="39" t="s">
        <v>935</v>
      </c>
      <c r="G252" s="21" t="s">
        <v>1267</v>
      </c>
      <c r="H252" s="27"/>
      <c r="I252" s="27" t="s">
        <v>936</v>
      </c>
      <c r="J252" s="42"/>
      <c r="K252" s="3"/>
    </row>
    <row r="253" spans="1:11" hidden="1">
      <c r="A253" s="3" t="str">
        <f t="shared" si="4"/>
        <v>島根県：島根大学医学部</v>
      </c>
      <c r="B253" s="2" t="s">
        <v>328</v>
      </c>
      <c r="C253" s="34" t="s">
        <v>16</v>
      </c>
      <c r="D253" s="3" t="s">
        <v>330</v>
      </c>
      <c r="E253" s="35"/>
      <c r="F253" s="2" t="s">
        <v>937</v>
      </c>
      <c r="G253" s="19" t="s">
        <v>1268</v>
      </c>
      <c r="H253" s="3"/>
      <c r="I253" s="3" t="s">
        <v>938</v>
      </c>
      <c r="J253" s="4"/>
      <c r="K253" s="3"/>
    </row>
    <row r="254" spans="1:11" hidden="1">
      <c r="A254" s="3" t="str">
        <f t="shared" si="4"/>
        <v>島根県：島根県立大学</v>
      </c>
      <c r="B254" s="2" t="s">
        <v>328</v>
      </c>
      <c r="C254" s="34" t="s">
        <v>60</v>
      </c>
      <c r="D254" s="3" t="s">
        <v>331</v>
      </c>
      <c r="E254" s="35"/>
      <c r="F254" s="2" t="s">
        <v>939</v>
      </c>
      <c r="G254" s="19" t="s">
        <v>1269</v>
      </c>
      <c r="H254" s="3"/>
      <c r="I254" s="3" t="s">
        <v>940</v>
      </c>
      <c r="J254" s="4"/>
      <c r="K254" s="3"/>
    </row>
    <row r="255" spans="1:11" hidden="1">
      <c r="A255" s="3" t="str">
        <f t="shared" si="4"/>
        <v>岡山県：岡山大学</v>
      </c>
      <c r="B255" s="2" t="s">
        <v>332</v>
      </c>
      <c r="C255" s="34" t="s">
        <v>16</v>
      </c>
      <c r="D255" s="3" t="s">
        <v>333</v>
      </c>
      <c r="E255" s="35"/>
      <c r="F255" s="2" t="s">
        <v>941</v>
      </c>
      <c r="G255" s="19" t="s">
        <v>1270</v>
      </c>
      <c r="H255" s="3"/>
      <c r="I255" s="3" t="s">
        <v>942</v>
      </c>
      <c r="J255" s="4"/>
      <c r="K255" s="3"/>
    </row>
    <row r="256" spans="1:11" ht="16" hidden="1" thickBot="1">
      <c r="A256" s="26" t="str">
        <f t="shared" si="4"/>
        <v>岡山県：岡山大学医学部歯学部</v>
      </c>
      <c r="B256" s="36" t="s">
        <v>332</v>
      </c>
      <c r="C256" s="37" t="s">
        <v>16</v>
      </c>
      <c r="D256" s="26" t="s">
        <v>334</v>
      </c>
      <c r="E256" s="38"/>
      <c r="F256" s="36" t="s">
        <v>943</v>
      </c>
      <c r="G256" s="20" t="s">
        <v>1271</v>
      </c>
      <c r="H256" s="26"/>
      <c r="I256" s="26" t="s">
        <v>944</v>
      </c>
      <c r="J256" s="15"/>
      <c r="K256" s="13"/>
    </row>
    <row r="257" spans="1:11" hidden="1">
      <c r="A257" s="27" t="str">
        <f t="shared" si="4"/>
        <v>岡山県：岡山県立大学</v>
      </c>
      <c r="B257" s="39" t="s">
        <v>332</v>
      </c>
      <c r="C257" s="40" t="s">
        <v>60</v>
      </c>
      <c r="D257" s="27" t="s">
        <v>335</v>
      </c>
      <c r="E257" s="41"/>
      <c r="F257" s="39" t="s">
        <v>945</v>
      </c>
      <c r="G257" s="21" t="s">
        <v>1272</v>
      </c>
      <c r="H257" s="27"/>
      <c r="I257" s="27" t="s">
        <v>946</v>
      </c>
      <c r="J257" s="42"/>
      <c r="K257" s="3"/>
    </row>
    <row r="258" spans="1:11" hidden="1">
      <c r="A258" s="3" t="str">
        <f t="shared" si="4"/>
        <v>岡山県：ノートルダム清心女子大学</v>
      </c>
      <c r="B258" s="2" t="s">
        <v>332</v>
      </c>
      <c r="C258" s="34" t="s">
        <v>17</v>
      </c>
      <c r="D258" s="3" t="s">
        <v>336</v>
      </c>
      <c r="E258" s="35"/>
      <c r="F258" s="2" t="s">
        <v>947</v>
      </c>
      <c r="G258" s="19" t="s">
        <v>1273</v>
      </c>
      <c r="H258" s="3"/>
      <c r="I258" s="3" t="s">
        <v>948</v>
      </c>
      <c r="J258" s="4"/>
      <c r="K258" s="3"/>
    </row>
    <row r="259" spans="1:11" hidden="1">
      <c r="A259" s="3" t="str">
        <f t="shared" si="4"/>
        <v>岡山県：岡山商科大学</v>
      </c>
      <c r="B259" s="2" t="s">
        <v>332</v>
      </c>
      <c r="C259" s="34" t="s">
        <v>17</v>
      </c>
      <c r="D259" s="3" t="s">
        <v>337</v>
      </c>
      <c r="E259" s="35"/>
      <c r="F259" s="2" t="s">
        <v>949</v>
      </c>
      <c r="G259" s="19" t="s">
        <v>1274</v>
      </c>
      <c r="H259" s="3"/>
      <c r="I259" s="3" t="s">
        <v>950</v>
      </c>
      <c r="J259" s="4"/>
      <c r="K259" s="3"/>
    </row>
    <row r="260" spans="1:11" hidden="1">
      <c r="A260" s="3" t="str">
        <f t="shared" ref="A260:A323" si="5">B260&amp;"："&amp;D260</f>
        <v>岡山県：岡山理科大学</v>
      </c>
      <c r="B260" s="2" t="s">
        <v>332</v>
      </c>
      <c r="C260" s="34" t="s">
        <v>17</v>
      </c>
      <c r="D260" s="3" t="s">
        <v>338</v>
      </c>
      <c r="E260" s="35"/>
      <c r="F260" s="2" t="s">
        <v>951</v>
      </c>
      <c r="G260" s="19" t="s">
        <v>1275</v>
      </c>
      <c r="H260" s="3"/>
      <c r="I260" s="3" t="s">
        <v>952</v>
      </c>
      <c r="J260" s="4"/>
      <c r="K260" s="3"/>
    </row>
    <row r="261" spans="1:11" ht="16" hidden="1" thickBot="1">
      <c r="A261" s="26" t="str">
        <f t="shared" si="5"/>
        <v>岡山県：山陽学園大学</v>
      </c>
      <c r="B261" s="36" t="s">
        <v>332</v>
      </c>
      <c r="C261" s="37" t="s">
        <v>17</v>
      </c>
      <c r="D261" s="26" t="s">
        <v>339</v>
      </c>
      <c r="E261" s="38"/>
      <c r="F261" s="36" t="s">
        <v>953</v>
      </c>
      <c r="G261" s="20" t="s">
        <v>1276</v>
      </c>
      <c r="H261" s="26"/>
      <c r="I261" s="26" t="s">
        <v>954</v>
      </c>
      <c r="J261" s="15"/>
      <c r="K261" s="13"/>
    </row>
    <row r="262" spans="1:11" hidden="1">
      <c r="A262" s="27" t="str">
        <f t="shared" si="5"/>
        <v>岡山県：就実大学</v>
      </c>
      <c r="B262" s="39" t="s">
        <v>332</v>
      </c>
      <c r="C262" s="40" t="s">
        <v>17</v>
      </c>
      <c r="D262" s="27" t="s">
        <v>340</v>
      </c>
      <c r="E262" s="41"/>
      <c r="F262" s="39" t="s">
        <v>955</v>
      </c>
      <c r="G262" s="21" t="s">
        <v>1277</v>
      </c>
      <c r="H262" s="27"/>
      <c r="I262" s="27" t="s">
        <v>956</v>
      </c>
      <c r="J262" s="42"/>
      <c r="K262" s="3"/>
    </row>
    <row r="263" spans="1:11" hidden="1">
      <c r="A263" s="3" t="str">
        <f t="shared" si="5"/>
        <v>岡山県：川崎医療福祉大学</v>
      </c>
      <c r="B263" s="2" t="s">
        <v>332</v>
      </c>
      <c r="C263" s="34" t="s">
        <v>17</v>
      </c>
      <c r="D263" s="3" t="s">
        <v>341</v>
      </c>
      <c r="E263" s="35"/>
      <c r="F263" s="2" t="s">
        <v>957</v>
      </c>
      <c r="G263" s="19" t="s">
        <v>1278</v>
      </c>
      <c r="H263" s="3"/>
      <c r="I263" s="3" t="s">
        <v>958</v>
      </c>
      <c r="J263" s="4"/>
      <c r="K263" s="3"/>
    </row>
    <row r="264" spans="1:11" hidden="1">
      <c r="A264" s="3" t="str">
        <f t="shared" si="5"/>
        <v>広島県：広島大学</v>
      </c>
      <c r="B264" s="2" t="s">
        <v>342</v>
      </c>
      <c r="C264" s="34" t="s">
        <v>16</v>
      </c>
      <c r="D264" s="3" t="s">
        <v>343</v>
      </c>
      <c r="E264" s="35"/>
      <c r="F264" s="2" t="s">
        <v>959</v>
      </c>
      <c r="G264" s="19" t="s">
        <v>1279</v>
      </c>
      <c r="H264" s="3"/>
      <c r="I264" s="3" t="s">
        <v>960</v>
      </c>
      <c r="J264" s="4"/>
      <c r="K264" s="3"/>
    </row>
    <row r="265" spans="1:11" hidden="1">
      <c r="A265" s="3" t="str">
        <f t="shared" si="5"/>
        <v>広島県：広島大学医学部</v>
      </c>
      <c r="B265" s="2" t="s">
        <v>344</v>
      </c>
      <c r="C265" s="34" t="s">
        <v>16</v>
      </c>
      <c r="D265" s="3" t="s">
        <v>345</v>
      </c>
      <c r="E265" s="35"/>
      <c r="F265" s="2" t="s">
        <v>961</v>
      </c>
      <c r="G265" s="19" t="s">
        <v>1280</v>
      </c>
      <c r="H265" s="3"/>
      <c r="I265" s="3" t="s">
        <v>962</v>
      </c>
      <c r="J265" s="4"/>
      <c r="K265" s="3"/>
    </row>
    <row r="266" spans="1:11" ht="16" hidden="1" thickBot="1">
      <c r="A266" s="26" t="str">
        <f t="shared" si="5"/>
        <v>広島県：県立広島大学</v>
      </c>
      <c r="B266" s="36" t="s">
        <v>342</v>
      </c>
      <c r="C266" s="37" t="s">
        <v>60</v>
      </c>
      <c r="D266" s="26" t="s">
        <v>346</v>
      </c>
      <c r="E266" s="38"/>
      <c r="F266" s="36" t="s">
        <v>963</v>
      </c>
      <c r="G266" s="20" t="s">
        <v>1281</v>
      </c>
      <c r="H266" s="26"/>
      <c r="I266" s="26" t="s">
        <v>964</v>
      </c>
      <c r="J266" s="15"/>
      <c r="K266" s="13"/>
    </row>
    <row r="267" spans="1:11" hidden="1">
      <c r="A267" s="27" t="str">
        <f t="shared" si="5"/>
        <v>広島県：広島市立大学</v>
      </c>
      <c r="B267" s="39" t="s">
        <v>342</v>
      </c>
      <c r="C267" s="40" t="s">
        <v>60</v>
      </c>
      <c r="D267" s="27" t="s">
        <v>347</v>
      </c>
      <c r="E267" s="41"/>
      <c r="F267" s="39" t="s">
        <v>965</v>
      </c>
      <c r="G267" s="21" t="s">
        <v>1282</v>
      </c>
      <c r="H267" s="27"/>
      <c r="I267" s="27" t="s">
        <v>966</v>
      </c>
      <c r="J267" s="42"/>
      <c r="K267" s="3"/>
    </row>
    <row r="268" spans="1:11" hidden="1">
      <c r="A268" s="3" t="str">
        <f t="shared" si="5"/>
        <v>広島県：安田女子大学</v>
      </c>
      <c r="B268" s="2" t="s">
        <v>342</v>
      </c>
      <c r="C268" s="34" t="s">
        <v>17</v>
      </c>
      <c r="D268" s="3" t="s">
        <v>348</v>
      </c>
      <c r="E268" s="35"/>
      <c r="F268" s="2" t="s">
        <v>967</v>
      </c>
      <c r="G268" s="19" t="s">
        <v>1283</v>
      </c>
      <c r="H268" s="3"/>
      <c r="I268" s="3" t="s">
        <v>968</v>
      </c>
      <c r="J268" s="4"/>
      <c r="K268" s="3"/>
    </row>
    <row r="269" spans="1:11" hidden="1">
      <c r="A269" s="3" t="str">
        <f t="shared" si="5"/>
        <v>広島県：広島経済大学</v>
      </c>
      <c r="B269" s="2" t="s">
        <v>342</v>
      </c>
      <c r="C269" s="34" t="s">
        <v>17</v>
      </c>
      <c r="D269" s="3" t="s">
        <v>349</v>
      </c>
      <c r="E269" s="35"/>
      <c r="F269" s="2" t="s">
        <v>969</v>
      </c>
      <c r="G269" s="19" t="s">
        <v>1284</v>
      </c>
      <c r="H269" s="3"/>
      <c r="I269" s="3" t="s">
        <v>970</v>
      </c>
      <c r="J269" s="4"/>
      <c r="K269" s="3"/>
    </row>
    <row r="270" spans="1:11" hidden="1">
      <c r="A270" s="3" t="str">
        <f t="shared" si="5"/>
        <v>広島県：広島工業大学</v>
      </c>
      <c r="B270" s="2" t="s">
        <v>342</v>
      </c>
      <c r="C270" s="34" t="s">
        <v>17</v>
      </c>
      <c r="D270" s="3" t="s">
        <v>350</v>
      </c>
      <c r="E270" s="35"/>
      <c r="F270" s="2" t="s">
        <v>971</v>
      </c>
      <c r="G270" s="19" t="s">
        <v>1285</v>
      </c>
      <c r="H270" s="3"/>
      <c r="I270" s="3" t="s">
        <v>972</v>
      </c>
      <c r="J270" s="4"/>
      <c r="K270" s="3"/>
    </row>
    <row r="271" spans="1:11" ht="16" hidden="1" thickBot="1">
      <c r="A271" s="26" t="str">
        <f t="shared" si="5"/>
        <v>広島県：広島国際大学</v>
      </c>
      <c r="B271" s="36" t="s">
        <v>342</v>
      </c>
      <c r="C271" s="37" t="s">
        <v>17</v>
      </c>
      <c r="D271" s="26" t="s">
        <v>351</v>
      </c>
      <c r="E271" s="38"/>
      <c r="F271" s="36" t="s">
        <v>973</v>
      </c>
      <c r="G271" s="20" t="s">
        <v>1286</v>
      </c>
      <c r="H271" s="26"/>
      <c r="I271" s="26" t="s">
        <v>974</v>
      </c>
      <c r="J271" s="15"/>
      <c r="K271" s="13"/>
    </row>
    <row r="272" spans="1:11" hidden="1">
      <c r="A272" s="27" t="str">
        <f t="shared" si="5"/>
        <v>広島県：広島修道大学</v>
      </c>
      <c r="B272" s="39" t="s">
        <v>342</v>
      </c>
      <c r="C272" s="40" t="s">
        <v>17</v>
      </c>
      <c r="D272" s="27" t="s">
        <v>352</v>
      </c>
      <c r="E272" s="41"/>
      <c r="F272" s="39" t="s">
        <v>975</v>
      </c>
      <c r="G272" s="21" t="s">
        <v>1287</v>
      </c>
      <c r="H272" s="27"/>
      <c r="I272" s="27" t="s">
        <v>976</v>
      </c>
      <c r="J272" s="42"/>
      <c r="K272" s="3"/>
    </row>
    <row r="273" spans="1:11" hidden="1">
      <c r="A273" s="3" t="str">
        <f t="shared" si="5"/>
        <v>広島県：広島女学院大学</v>
      </c>
      <c r="B273" s="2" t="s">
        <v>342</v>
      </c>
      <c r="C273" s="34" t="s">
        <v>17</v>
      </c>
      <c r="D273" s="3" t="s">
        <v>353</v>
      </c>
      <c r="E273" s="35"/>
      <c r="F273" s="2" t="s">
        <v>977</v>
      </c>
      <c r="G273" s="19" t="s">
        <v>1288</v>
      </c>
      <c r="H273" s="3"/>
      <c r="I273" s="3" t="s">
        <v>978</v>
      </c>
      <c r="J273" s="4"/>
      <c r="K273" s="3"/>
    </row>
    <row r="274" spans="1:11" hidden="1">
      <c r="A274" s="3" t="str">
        <f t="shared" si="5"/>
        <v>広島県：広島文教大学</v>
      </c>
      <c r="B274" s="2" t="s">
        <v>342</v>
      </c>
      <c r="C274" s="34" t="s">
        <v>17</v>
      </c>
      <c r="D274" s="3" t="s">
        <v>354</v>
      </c>
      <c r="E274" s="35"/>
      <c r="F274" s="2" t="s">
        <v>979</v>
      </c>
      <c r="G274" s="19" t="s">
        <v>1289</v>
      </c>
      <c r="H274" s="3"/>
      <c r="I274" s="3" t="s">
        <v>980</v>
      </c>
      <c r="J274" s="4"/>
      <c r="K274" s="3"/>
    </row>
    <row r="275" spans="1:11" hidden="1">
      <c r="A275" s="3" t="str">
        <f t="shared" si="5"/>
        <v>広島県：福山大学</v>
      </c>
      <c r="B275" s="2" t="s">
        <v>342</v>
      </c>
      <c r="C275" s="34" t="s">
        <v>17</v>
      </c>
      <c r="D275" s="3" t="s">
        <v>355</v>
      </c>
      <c r="E275" s="35"/>
      <c r="F275" s="2" t="s">
        <v>981</v>
      </c>
      <c r="G275" s="19" t="s">
        <v>1290</v>
      </c>
      <c r="H275" s="3"/>
      <c r="I275" s="3" t="s">
        <v>982</v>
      </c>
      <c r="J275" s="4"/>
      <c r="K275" s="3"/>
    </row>
    <row r="276" spans="1:11" ht="16" hidden="1" thickBot="1">
      <c r="A276" s="26" t="str">
        <f t="shared" si="5"/>
        <v>広島県：近畿大学工学部</v>
      </c>
      <c r="B276" s="36" t="s">
        <v>342</v>
      </c>
      <c r="C276" s="37" t="e">
        <v>#REF!</v>
      </c>
      <c r="D276" s="26" t="s">
        <v>356</v>
      </c>
      <c r="E276" s="38"/>
      <c r="F276" s="36" t="s">
        <v>983</v>
      </c>
      <c r="G276" s="20" t="s">
        <v>1291</v>
      </c>
      <c r="H276" s="26"/>
      <c r="I276" s="26" t="s">
        <v>984</v>
      </c>
      <c r="J276" s="15"/>
      <c r="K276" s="13"/>
    </row>
    <row r="277" spans="1:11" hidden="1">
      <c r="A277" s="27" t="str">
        <f t="shared" si="5"/>
        <v>山口県：山口大学</v>
      </c>
      <c r="B277" s="39" t="s">
        <v>357</v>
      </c>
      <c r="C277" s="40" t="s">
        <v>16</v>
      </c>
      <c r="D277" s="27" t="s">
        <v>358</v>
      </c>
      <c r="E277" s="41"/>
      <c r="F277" s="39" t="s">
        <v>985</v>
      </c>
      <c r="G277" s="21" t="s">
        <v>1292</v>
      </c>
      <c r="H277" s="27"/>
      <c r="I277" s="27" t="s">
        <v>986</v>
      </c>
      <c r="J277" s="42"/>
      <c r="K277" s="3"/>
    </row>
    <row r="278" spans="1:11" hidden="1">
      <c r="A278" s="3" t="str">
        <f t="shared" si="5"/>
        <v>山口県：下関市立大学</v>
      </c>
      <c r="B278" s="2" t="s">
        <v>357</v>
      </c>
      <c r="C278" s="34" t="s">
        <v>60</v>
      </c>
      <c r="D278" s="3" t="s">
        <v>359</v>
      </c>
      <c r="E278" s="35"/>
      <c r="F278" s="2" t="s">
        <v>987</v>
      </c>
      <c r="G278" s="19" t="s">
        <v>1293</v>
      </c>
      <c r="H278" s="3"/>
      <c r="I278" s="3" t="s">
        <v>988</v>
      </c>
      <c r="J278" s="4"/>
      <c r="K278" s="3"/>
    </row>
    <row r="279" spans="1:11" hidden="1">
      <c r="A279" s="3" t="str">
        <f t="shared" si="5"/>
        <v>山口県：山口県立大学</v>
      </c>
      <c r="B279" s="2" t="s">
        <v>357</v>
      </c>
      <c r="C279" s="34" t="s">
        <v>60</v>
      </c>
      <c r="D279" s="3" t="s">
        <v>360</v>
      </c>
      <c r="E279" s="35"/>
      <c r="F279" s="2" t="s">
        <v>989</v>
      </c>
      <c r="G279" s="19" t="s">
        <v>1294</v>
      </c>
      <c r="H279" s="3"/>
      <c r="I279" s="3" t="s">
        <v>990</v>
      </c>
      <c r="J279" s="4"/>
      <c r="K279" s="3"/>
    </row>
    <row r="280" spans="1:11" hidden="1">
      <c r="A280" s="3" t="str">
        <f t="shared" si="5"/>
        <v>山口県：水産大学校</v>
      </c>
      <c r="B280" s="2" t="s">
        <v>357</v>
      </c>
      <c r="C280" s="34" t="s">
        <v>200</v>
      </c>
      <c r="D280" s="3" t="s">
        <v>361</v>
      </c>
      <c r="E280" s="35"/>
      <c r="F280" s="2" t="s">
        <v>991</v>
      </c>
      <c r="G280" s="19" t="s">
        <v>1295</v>
      </c>
      <c r="H280" s="3"/>
      <c r="I280" s="3" t="s">
        <v>992</v>
      </c>
      <c r="J280" s="4"/>
      <c r="K280" s="3"/>
    </row>
    <row r="281" spans="1:11" ht="16" hidden="1" thickBot="1">
      <c r="A281" s="26" t="str">
        <f t="shared" si="5"/>
        <v>徳島県：徳島大学</v>
      </c>
      <c r="B281" s="36" t="s">
        <v>362</v>
      </c>
      <c r="C281" s="37" t="s">
        <v>16</v>
      </c>
      <c r="D281" s="26" t="s">
        <v>363</v>
      </c>
      <c r="E281" s="38"/>
      <c r="F281" s="36" t="s">
        <v>993</v>
      </c>
      <c r="G281" s="20" t="s">
        <v>1296</v>
      </c>
      <c r="H281" s="26"/>
      <c r="I281" s="26" t="s">
        <v>994</v>
      </c>
      <c r="J281" s="15"/>
      <c r="K281" s="13"/>
    </row>
    <row r="282" spans="1:11" hidden="1">
      <c r="A282" s="27" t="str">
        <f t="shared" si="5"/>
        <v>徳島県：鳴門教育大学</v>
      </c>
      <c r="B282" s="39" t="s">
        <v>362</v>
      </c>
      <c r="C282" s="40" t="s">
        <v>16</v>
      </c>
      <c r="D282" s="27" t="s">
        <v>364</v>
      </c>
      <c r="E282" s="41"/>
      <c r="F282" s="39" t="s">
        <v>995</v>
      </c>
      <c r="G282" s="21" t="s">
        <v>1297</v>
      </c>
      <c r="H282" s="27"/>
      <c r="I282" s="27" t="s">
        <v>996</v>
      </c>
      <c r="J282" s="42"/>
      <c r="K282" s="3"/>
    </row>
    <row r="283" spans="1:11" hidden="1">
      <c r="A283" s="3" t="str">
        <f t="shared" si="5"/>
        <v>徳島県：四国大学</v>
      </c>
      <c r="B283" s="2" t="s">
        <v>362</v>
      </c>
      <c r="C283" s="34" t="s">
        <v>17</v>
      </c>
      <c r="D283" s="3" t="s">
        <v>365</v>
      </c>
      <c r="E283" s="35"/>
      <c r="F283" s="2" t="s">
        <v>997</v>
      </c>
      <c r="G283" s="19" t="s">
        <v>1298</v>
      </c>
      <c r="H283" s="3"/>
      <c r="I283" s="3" t="s">
        <v>998</v>
      </c>
      <c r="J283" s="4"/>
      <c r="K283" s="3"/>
    </row>
    <row r="284" spans="1:11" hidden="1">
      <c r="A284" s="3" t="str">
        <f t="shared" si="5"/>
        <v>徳島県：徳島文理大学　徳島校</v>
      </c>
      <c r="B284" s="2" t="s">
        <v>362</v>
      </c>
      <c r="C284" s="34" t="s">
        <v>17</v>
      </c>
      <c r="D284" s="3" t="s">
        <v>366</v>
      </c>
      <c r="E284" s="35"/>
      <c r="F284" s="2" t="s">
        <v>999</v>
      </c>
      <c r="G284" s="19" t="s">
        <v>1299</v>
      </c>
      <c r="H284" s="3"/>
      <c r="I284" s="3" t="s">
        <v>1000</v>
      </c>
      <c r="J284" s="4"/>
      <c r="K284" s="3"/>
    </row>
    <row r="285" spans="1:11" hidden="1">
      <c r="A285" s="3" t="str">
        <f t="shared" si="5"/>
        <v>香川県：香川大学</v>
      </c>
      <c r="B285" s="2" t="s">
        <v>367</v>
      </c>
      <c r="C285" s="34" t="s">
        <v>16</v>
      </c>
      <c r="D285" s="3" t="s">
        <v>368</v>
      </c>
      <c r="E285" s="35"/>
      <c r="F285" s="2" t="s">
        <v>1001</v>
      </c>
      <c r="G285" s="19" t="s">
        <v>1300</v>
      </c>
      <c r="H285" s="3"/>
      <c r="I285" s="3" t="s">
        <v>1002</v>
      </c>
      <c r="J285" s="4"/>
      <c r="K285" s="3"/>
    </row>
    <row r="286" spans="1:11" ht="16" hidden="1" thickBot="1">
      <c r="A286" s="26" t="str">
        <f t="shared" si="5"/>
        <v>香川県：四国学院大学</v>
      </c>
      <c r="B286" s="36" t="s">
        <v>367</v>
      </c>
      <c r="C286" s="37" t="s">
        <v>17</v>
      </c>
      <c r="D286" s="26" t="s">
        <v>369</v>
      </c>
      <c r="E286" s="38"/>
      <c r="F286" s="36" t="s">
        <v>1003</v>
      </c>
      <c r="G286" s="20" t="s">
        <v>1301</v>
      </c>
      <c r="H286" s="26"/>
      <c r="I286" s="26" t="s">
        <v>1004</v>
      </c>
      <c r="J286" s="15"/>
      <c r="K286" s="13"/>
    </row>
    <row r="287" spans="1:11" hidden="1">
      <c r="A287" s="27" t="str">
        <f t="shared" si="5"/>
        <v>香川県：徳島文理大学　香川校</v>
      </c>
      <c r="B287" s="39" t="s">
        <v>367</v>
      </c>
      <c r="C287" s="40" t="s">
        <v>17</v>
      </c>
      <c r="D287" s="27" t="s">
        <v>370</v>
      </c>
      <c r="E287" s="41"/>
      <c r="F287" s="39" t="s">
        <v>1005</v>
      </c>
      <c r="G287" s="21" t="s">
        <v>1302</v>
      </c>
      <c r="H287" s="27"/>
      <c r="I287" s="27" t="s">
        <v>1006</v>
      </c>
      <c r="J287" s="42"/>
      <c r="K287" s="3"/>
    </row>
    <row r="288" spans="1:11" hidden="1">
      <c r="A288" s="3" t="str">
        <f t="shared" si="5"/>
        <v>愛媛県：愛媛大学</v>
      </c>
      <c r="B288" s="2" t="s">
        <v>371</v>
      </c>
      <c r="C288" s="34" t="s">
        <v>16</v>
      </c>
      <c r="D288" s="3" t="s">
        <v>372</v>
      </c>
      <c r="E288" s="35"/>
      <c r="F288" s="2" t="s">
        <v>1007</v>
      </c>
      <c r="G288" s="19" t="s">
        <v>1303</v>
      </c>
      <c r="H288" s="3"/>
      <c r="I288" s="3" t="s">
        <v>1008</v>
      </c>
      <c r="J288" s="4"/>
      <c r="K288" s="3"/>
    </row>
    <row r="289" spans="1:11" hidden="1">
      <c r="A289" s="3" t="str">
        <f t="shared" si="5"/>
        <v>愛媛県：岡山理科大学獣医学部</v>
      </c>
      <c r="B289" s="2" t="s">
        <v>371</v>
      </c>
      <c r="C289" s="34" t="s">
        <v>17</v>
      </c>
      <c r="D289" s="3" t="s">
        <v>373</v>
      </c>
      <c r="E289" s="35"/>
      <c r="F289" s="2" t="s">
        <v>1009</v>
      </c>
      <c r="G289" s="19" t="s">
        <v>1304</v>
      </c>
      <c r="H289" s="3"/>
      <c r="I289" s="3" t="s">
        <v>1010</v>
      </c>
      <c r="J289" s="4"/>
      <c r="K289" s="3"/>
    </row>
    <row r="290" spans="1:11" hidden="1">
      <c r="A290" s="3" t="str">
        <f t="shared" si="5"/>
        <v>愛媛県：松山大学</v>
      </c>
      <c r="B290" s="2" t="s">
        <v>371</v>
      </c>
      <c r="C290" s="34" t="s">
        <v>17</v>
      </c>
      <c r="D290" s="3" t="s">
        <v>374</v>
      </c>
      <c r="E290" s="35"/>
      <c r="F290" s="2" t="s">
        <v>1011</v>
      </c>
      <c r="G290" s="19" t="s">
        <v>1305</v>
      </c>
      <c r="H290" s="3"/>
      <c r="I290" s="3" t="s">
        <v>1012</v>
      </c>
      <c r="J290" s="4"/>
      <c r="K290" s="3"/>
    </row>
    <row r="291" spans="1:11" ht="16" hidden="1" thickBot="1">
      <c r="A291" s="26" t="str">
        <f t="shared" si="5"/>
        <v>愛媛県：松山東雲女子大学</v>
      </c>
      <c r="B291" s="36" t="s">
        <v>371</v>
      </c>
      <c r="C291" s="37" t="s">
        <v>17</v>
      </c>
      <c r="D291" s="26" t="s">
        <v>375</v>
      </c>
      <c r="E291" s="38"/>
      <c r="F291" s="36" t="s">
        <v>1013</v>
      </c>
      <c r="G291" s="20" t="s">
        <v>1306</v>
      </c>
      <c r="H291" s="26"/>
      <c r="I291" s="26" t="s">
        <v>1014</v>
      </c>
      <c r="J291" s="15"/>
      <c r="K291" s="13"/>
    </row>
    <row r="292" spans="1:11" hidden="1">
      <c r="A292" s="27" t="str">
        <f t="shared" si="5"/>
        <v>愛媛県：聖カタリナ大学</v>
      </c>
      <c r="B292" s="39" t="s">
        <v>371</v>
      </c>
      <c r="C292" s="40" t="s">
        <v>17</v>
      </c>
      <c r="D292" s="27" t="s">
        <v>376</v>
      </c>
      <c r="E292" s="41"/>
      <c r="F292" s="39" t="s">
        <v>1015</v>
      </c>
      <c r="G292" s="21" t="s">
        <v>1307</v>
      </c>
      <c r="H292" s="27"/>
      <c r="I292" s="27" t="s">
        <v>1016</v>
      </c>
      <c r="J292" s="42"/>
      <c r="K292" s="3"/>
    </row>
    <row r="293" spans="1:11" hidden="1">
      <c r="A293" s="3" t="str">
        <f t="shared" si="5"/>
        <v>高知県：高知大学</v>
      </c>
      <c r="B293" s="2" t="s">
        <v>377</v>
      </c>
      <c r="C293" s="34" t="s">
        <v>16</v>
      </c>
      <c r="D293" s="3" t="s">
        <v>378</v>
      </c>
      <c r="E293" s="35"/>
      <c r="F293" s="2" t="s">
        <v>1017</v>
      </c>
      <c r="G293" s="19" t="s">
        <v>1308</v>
      </c>
      <c r="H293" s="3"/>
      <c r="I293" s="3" t="s">
        <v>1018</v>
      </c>
      <c r="J293" s="4"/>
      <c r="K293" s="3"/>
    </row>
    <row r="294" spans="1:11" hidden="1">
      <c r="A294" s="3" t="str">
        <f t="shared" si="5"/>
        <v>高知県：高知県立大学</v>
      </c>
      <c r="B294" s="2" t="s">
        <v>377</v>
      </c>
      <c r="C294" s="34" t="s">
        <v>60</v>
      </c>
      <c r="D294" s="3" t="s">
        <v>379</v>
      </c>
      <c r="E294" s="35"/>
      <c r="F294" s="2" t="s">
        <v>1019</v>
      </c>
      <c r="G294" s="19" t="s">
        <v>1309</v>
      </c>
      <c r="H294" s="3"/>
      <c r="I294" s="3" t="s">
        <v>1020</v>
      </c>
      <c r="J294" s="4"/>
      <c r="K294" s="3"/>
    </row>
    <row r="295" spans="1:11" hidden="1">
      <c r="A295" s="3" t="str">
        <f t="shared" si="5"/>
        <v>高知県：高知工科大学</v>
      </c>
      <c r="B295" s="2" t="s">
        <v>377</v>
      </c>
      <c r="C295" s="34" t="s">
        <v>60</v>
      </c>
      <c r="D295" s="3" t="s">
        <v>380</v>
      </c>
      <c r="E295" s="35"/>
      <c r="F295" s="2" t="s">
        <v>1021</v>
      </c>
      <c r="G295" s="19" t="s">
        <v>1310</v>
      </c>
      <c r="H295" s="3"/>
      <c r="I295" s="3" t="s">
        <v>1022</v>
      </c>
      <c r="J295" s="4"/>
      <c r="K295" s="3"/>
    </row>
    <row r="296" spans="1:11" ht="16" hidden="1" thickBot="1">
      <c r="A296" s="26" t="str">
        <f t="shared" si="5"/>
        <v>福岡県：九州工業大学工学部</v>
      </c>
      <c r="B296" s="36" t="s">
        <v>381</v>
      </c>
      <c r="C296" s="37" t="s">
        <v>16</v>
      </c>
      <c r="D296" s="26" t="s">
        <v>382</v>
      </c>
      <c r="E296" s="38"/>
      <c r="F296" s="36" t="s">
        <v>1023</v>
      </c>
      <c r="G296" s="20" t="s">
        <v>1311</v>
      </c>
      <c r="H296" s="26"/>
      <c r="I296" s="26" t="s">
        <v>1024</v>
      </c>
      <c r="J296" s="15"/>
      <c r="K296" s="13"/>
    </row>
    <row r="297" spans="1:11" hidden="1">
      <c r="A297" s="27" t="str">
        <f t="shared" si="5"/>
        <v>福岡県：九州工業大学情報工学部</v>
      </c>
      <c r="B297" s="39" t="s">
        <v>383</v>
      </c>
      <c r="C297" s="40" t="s">
        <v>16</v>
      </c>
      <c r="D297" s="27" t="s">
        <v>384</v>
      </c>
      <c r="E297" s="41"/>
      <c r="F297" s="39" t="s">
        <v>1025</v>
      </c>
      <c r="G297" s="21" t="s">
        <v>1312</v>
      </c>
      <c r="H297" s="27"/>
      <c r="I297" s="27" t="s">
        <v>1026</v>
      </c>
      <c r="J297" s="42"/>
      <c r="K297" s="3"/>
    </row>
    <row r="298" spans="1:11" hidden="1">
      <c r="A298" s="3" t="str">
        <f t="shared" si="5"/>
        <v>福岡県：九州大学</v>
      </c>
      <c r="B298" s="2" t="s">
        <v>383</v>
      </c>
      <c r="C298" s="34" t="s">
        <v>16</v>
      </c>
      <c r="D298" s="3" t="s">
        <v>385</v>
      </c>
      <c r="E298" s="35"/>
      <c r="F298" s="2" t="s">
        <v>1027</v>
      </c>
      <c r="G298" s="19" t="s">
        <v>1313</v>
      </c>
      <c r="H298" s="3"/>
      <c r="I298" s="3" t="s">
        <v>1028</v>
      </c>
      <c r="J298" s="4"/>
      <c r="K298" s="3"/>
    </row>
    <row r="299" spans="1:11" hidden="1">
      <c r="A299" s="3" t="str">
        <f t="shared" si="5"/>
        <v>福岡県：福岡教育大学</v>
      </c>
      <c r="B299" s="2" t="s">
        <v>383</v>
      </c>
      <c r="C299" s="34" t="s">
        <v>16</v>
      </c>
      <c r="D299" s="3" t="s">
        <v>386</v>
      </c>
      <c r="E299" s="35"/>
      <c r="F299" s="2" t="s">
        <v>1029</v>
      </c>
      <c r="G299" s="19" t="s">
        <v>1314</v>
      </c>
      <c r="H299" s="3"/>
      <c r="I299" s="3" t="s">
        <v>1030</v>
      </c>
      <c r="J299" s="4"/>
      <c r="K299" s="3"/>
    </row>
    <row r="300" spans="1:11" hidden="1">
      <c r="A300" s="3" t="str">
        <f t="shared" si="5"/>
        <v>福岡県：九州歯科大学</v>
      </c>
      <c r="B300" s="2" t="s">
        <v>383</v>
      </c>
      <c r="C300" s="34" t="s">
        <v>60</v>
      </c>
      <c r="D300" s="3" t="s">
        <v>387</v>
      </c>
      <c r="E300" s="35"/>
      <c r="F300" s="2" t="s">
        <v>1031</v>
      </c>
      <c r="G300" s="19" t="s">
        <v>1315</v>
      </c>
      <c r="H300" s="3"/>
      <c r="I300" s="3" t="s">
        <v>1032</v>
      </c>
      <c r="J300" s="4"/>
      <c r="K300" s="3"/>
    </row>
    <row r="301" spans="1:11" ht="16" hidden="1" thickBot="1">
      <c r="A301" s="26" t="str">
        <f t="shared" si="5"/>
        <v>福岡県：福岡女子大学</v>
      </c>
      <c r="B301" s="36" t="s">
        <v>383</v>
      </c>
      <c r="C301" s="37" t="s">
        <v>60</v>
      </c>
      <c r="D301" s="26" t="s">
        <v>388</v>
      </c>
      <c r="E301" s="38"/>
      <c r="F301" s="36" t="s">
        <v>1033</v>
      </c>
      <c r="G301" s="20" t="s">
        <v>1316</v>
      </c>
      <c r="H301" s="26"/>
      <c r="I301" s="26" t="s">
        <v>1034</v>
      </c>
      <c r="J301" s="15"/>
      <c r="K301" s="13"/>
    </row>
    <row r="302" spans="1:11" hidden="1">
      <c r="A302" s="27" t="str">
        <f t="shared" si="5"/>
        <v>福岡県：北九州市立大学</v>
      </c>
      <c r="B302" s="39" t="s">
        <v>383</v>
      </c>
      <c r="C302" s="40" t="s">
        <v>60</v>
      </c>
      <c r="D302" s="27" t="s">
        <v>389</v>
      </c>
      <c r="E302" s="41"/>
      <c r="F302" s="39" t="s">
        <v>1035</v>
      </c>
      <c r="G302" s="21" t="s">
        <v>1317</v>
      </c>
      <c r="H302" s="27"/>
      <c r="I302" s="27" t="s">
        <v>1036</v>
      </c>
      <c r="J302" s="42"/>
      <c r="K302" s="3"/>
    </row>
    <row r="303" spans="1:11" hidden="1">
      <c r="A303" s="3" t="str">
        <f t="shared" si="5"/>
        <v>福岡県：久留米大学</v>
      </c>
      <c r="B303" s="2" t="s">
        <v>383</v>
      </c>
      <c r="C303" s="34" t="s">
        <v>17</v>
      </c>
      <c r="D303" s="3" t="s">
        <v>390</v>
      </c>
      <c r="E303" s="35"/>
      <c r="F303" s="2" t="s">
        <v>1037</v>
      </c>
      <c r="G303" s="19" t="s">
        <v>1318</v>
      </c>
      <c r="H303" s="3"/>
      <c r="I303" s="3" t="s">
        <v>1038</v>
      </c>
      <c r="J303" s="4"/>
      <c r="K303" s="3"/>
    </row>
    <row r="304" spans="1:11" hidden="1">
      <c r="A304" s="3" t="str">
        <f t="shared" si="5"/>
        <v>福岡県：近畿大学産業理工学部</v>
      </c>
      <c r="B304" s="2" t="s">
        <v>383</v>
      </c>
      <c r="C304" s="34" t="s">
        <v>17</v>
      </c>
      <c r="D304" s="3" t="s">
        <v>391</v>
      </c>
      <c r="E304" s="35"/>
      <c r="F304" s="2" t="s">
        <v>1039</v>
      </c>
      <c r="G304" s="19" t="s">
        <v>1319</v>
      </c>
      <c r="H304" s="3"/>
      <c r="I304" s="3" t="s">
        <v>1040</v>
      </c>
      <c r="J304" s="4"/>
      <c r="K304" s="3"/>
    </row>
    <row r="305" spans="1:11" hidden="1">
      <c r="A305" s="3" t="str">
        <f t="shared" si="5"/>
        <v>福岡県：九州共立大学</v>
      </c>
      <c r="B305" s="2" t="s">
        <v>383</v>
      </c>
      <c r="C305" s="34" t="s">
        <v>17</v>
      </c>
      <c r="D305" s="3" t="s">
        <v>392</v>
      </c>
      <c r="E305" s="35"/>
      <c r="F305" s="2" t="s">
        <v>1041</v>
      </c>
      <c r="G305" s="19" t="s">
        <v>1320</v>
      </c>
      <c r="H305" s="3"/>
      <c r="I305" s="3" t="s">
        <v>1042</v>
      </c>
      <c r="J305" s="4"/>
      <c r="K305" s="3"/>
    </row>
    <row r="306" spans="1:11" ht="16" hidden="1" thickBot="1">
      <c r="A306" s="26" t="str">
        <f t="shared" si="5"/>
        <v>福岡県：九州産業大学</v>
      </c>
      <c r="B306" s="36" t="s">
        <v>383</v>
      </c>
      <c r="C306" s="37" t="s">
        <v>17</v>
      </c>
      <c r="D306" s="26" t="s">
        <v>393</v>
      </c>
      <c r="E306" s="38"/>
      <c r="F306" s="36" t="s">
        <v>1043</v>
      </c>
      <c r="G306" s="20" t="s">
        <v>1321</v>
      </c>
      <c r="H306" s="26"/>
      <c r="I306" s="26" t="s">
        <v>1044</v>
      </c>
      <c r="J306" s="15"/>
      <c r="K306" s="13"/>
    </row>
    <row r="307" spans="1:11" hidden="1">
      <c r="A307" s="27" t="str">
        <f t="shared" si="5"/>
        <v>福岡県：九州女子大学</v>
      </c>
      <c r="B307" s="39" t="s">
        <v>383</v>
      </c>
      <c r="C307" s="40" t="s">
        <v>17</v>
      </c>
      <c r="D307" s="27" t="s">
        <v>394</v>
      </c>
      <c r="E307" s="41"/>
      <c r="F307" s="39" t="s">
        <v>1045</v>
      </c>
      <c r="G307" s="21" t="s">
        <v>1322</v>
      </c>
      <c r="H307" s="27"/>
      <c r="I307" s="27" t="s">
        <v>1046</v>
      </c>
      <c r="J307" s="42"/>
      <c r="K307" s="3"/>
    </row>
    <row r="308" spans="1:11" hidden="1">
      <c r="A308" s="3" t="str">
        <f t="shared" si="5"/>
        <v>福岡県：西南学院大学</v>
      </c>
      <c r="B308" s="2" t="s">
        <v>383</v>
      </c>
      <c r="C308" s="34" t="s">
        <v>17</v>
      </c>
      <c r="D308" s="3" t="s">
        <v>395</v>
      </c>
      <c r="E308" s="35"/>
      <c r="F308" s="2" t="s">
        <v>1047</v>
      </c>
      <c r="G308" s="19" t="s">
        <v>1323</v>
      </c>
      <c r="H308" s="3"/>
      <c r="I308" s="3" t="s">
        <v>1048</v>
      </c>
      <c r="J308" s="4"/>
      <c r="K308" s="3"/>
    </row>
    <row r="309" spans="1:11" hidden="1">
      <c r="A309" s="3" t="str">
        <f t="shared" si="5"/>
        <v>福岡県：西南女学院大学</v>
      </c>
      <c r="B309" s="2" t="s">
        <v>383</v>
      </c>
      <c r="C309" s="34" t="s">
        <v>17</v>
      </c>
      <c r="D309" s="3" t="s">
        <v>396</v>
      </c>
      <c r="E309" s="35"/>
      <c r="F309" s="2" t="s">
        <v>1049</v>
      </c>
      <c r="G309" s="19" t="s">
        <v>1324</v>
      </c>
      <c r="H309" s="3"/>
      <c r="I309" s="3" t="s">
        <v>1050</v>
      </c>
      <c r="J309" s="4"/>
      <c r="K309" s="3"/>
    </row>
    <row r="310" spans="1:11" hidden="1">
      <c r="A310" s="3" t="str">
        <f t="shared" si="5"/>
        <v>福岡県：西日本工業大学</v>
      </c>
      <c r="B310" s="2" t="s">
        <v>383</v>
      </c>
      <c r="C310" s="34" t="s">
        <v>17</v>
      </c>
      <c r="D310" s="3" t="s">
        <v>397</v>
      </c>
      <c r="E310" s="35"/>
      <c r="F310" s="2" t="s">
        <v>1051</v>
      </c>
      <c r="G310" s="19" t="s">
        <v>1325</v>
      </c>
      <c r="H310" s="3"/>
      <c r="I310" s="3" t="s">
        <v>1052</v>
      </c>
      <c r="J310" s="4"/>
      <c r="K310" s="3"/>
    </row>
    <row r="311" spans="1:11" ht="16" hidden="1" thickBot="1">
      <c r="A311" s="26" t="str">
        <f t="shared" si="5"/>
        <v>福岡県：筑紫女学園大学</v>
      </c>
      <c r="B311" s="36" t="s">
        <v>383</v>
      </c>
      <c r="C311" s="37" t="s">
        <v>17</v>
      </c>
      <c r="D311" s="26" t="s">
        <v>398</v>
      </c>
      <c r="E311" s="38"/>
      <c r="F311" s="36" t="s">
        <v>1053</v>
      </c>
      <c r="G311" s="20" t="s">
        <v>1326</v>
      </c>
      <c r="H311" s="26"/>
      <c r="I311" s="26" t="s">
        <v>1054</v>
      </c>
      <c r="J311" s="15"/>
      <c r="K311" s="13"/>
    </row>
    <row r="312" spans="1:11" hidden="1">
      <c r="A312" s="27" t="str">
        <f t="shared" si="5"/>
        <v>福岡県：中村学園大学</v>
      </c>
      <c r="B312" s="39" t="s">
        <v>383</v>
      </c>
      <c r="C312" s="40" t="s">
        <v>17</v>
      </c>
      <c r="D312" s="27" t="s">
        <v>399</v>
      </c>
      <c r="E312" s="41"/>
      <c r="F312" s="39" t="s">
        <v>1055</v>
      </c>
      <c r="G312" s="21" t="s">
        <v>1327</v>
      </c>
      <c r="H312" s="27"/>
      <c r="I312" s="27" t="s">
        <v>1056</v>
      </c>
      <c r="J312" s="42"/>
      <c r="K312" s="3"/>
    </row>
    <row r="313" spans="1:11" hidden="1">
      <c r="A313" s="3" t="str">
        <f t="shared" si="5"/>
        <v>福岡県：日本経済大学</v>
      </c>
      <c r="B313" s="2" t="s">
        <v>383</v>
      </c>
      <c r="C313" s="34" t="s">
        <v>17</v>
      </c>
      <c r="D313" s="3" t="s">
        <v>400</v>
      </c>
      <c r="E313" s="35"/>
      <c r="F313" s="2" t="s">
        <v>1057</v>
      </c>
      <c r="G313" s="19" t="s">
        <v>1328</v>
      </c>
      <c r="H313" s="3"/>
      <c r="I313" s="3" t="s">
        <v>1058</v>
      </c>
      <c r="J313" s="4"/>
      <c r="K313" s="3"/>
    </row>
    <row r="314" spans="1:11" hidden="1">
      <c r="A314" s="3" t="str">
        <f t="shared" si="5"/>
        <v>福岡県：福岡工業大学</v>
      </c>
      <c r="B314" s="2" t="s">
        <v>383</v>
      </c>
      <c r="C314" s="34" t="s">
        <v>17</v>
      </c>
      <c r="D314" s="3" t="s">
        <v>401</v>
      </c>
      <c r="E314" s="35"/>
      <c r="F314" s="2" t="s">
        <v>1059</v>
      </c>
      <c r="G314" s="19" t="s">
        <v>1329</v>
      </c>
      <c r="H314" s="3"/>
      <c r="I314" s="3" t="s">
        <v>1060</v>
      </c>
      <c r="J314" s="4"/>
      <c r="K314" s="3"/>
    </row>
    <row r="315" spans="1:11" hidden="1">
      <c r="A315" s="3" t="str">
        <f t="shared" si="5"/>
        <v>福岡県：福岡歯科大学</v>
      </c>
      <c r="B315" s="2" t="s">
        <v>383</v>
      </c>
      <c r="C315" s="34" t="s">
        <v>17</v>
      </c>
      <c r="D315" s="3" t="s">
        <v>402</v>
      </c>
      <c r="E315" s="35"/>
      <c r="F315" s="2" t="s">
        <v>1061</v>
      </c>
      <c r="G315" s="19" t="s">
        <v>1330</v>
      </c>
      <c r="H315" s="3"/>
      <c r="I315" s="3" t="s">
        <v>1062</v>
      </c>
      <c r="J315" s="4"/>
      <c r="K315" s="3"/>
    </row>
    <row r="316" spans="1:11" ht="16" hidden="1" thickBot="1">
      <c r="A316" s="26" t="str">
        <f t="shared" si="5"/>
        <v>福岡県：福岡大学</v>
      </c>
      <c r="B316" s="36" t="s">
        <v>383</v>
      </c>
      <c r="C316" s="37" t="s">
        <v>17</v>
      </c>
      <c r="D316" s="26" t="s">
        <v>403</v>
      </c>
      <c r="E316" s="38"/>
      <c r="F316" s="36" t="s">
        <v>1063</v>
      </c>
      <c r="G316" s="20" t="s">
        <v>1331</v>
      </c>
      <c r="H316" s="26"/>
      <c r="I316" s="26" t="s">
        <v>1064</v>
      </c>
      <c r="J316" s="15"/>
      <c r="K316" s="13"/>
    </row>
    <row r="317" spans="1:11" hidden="1">
      <c r="A317" s="27" t="str">
        <f t="shared" si="5"/>
        <v>佐賀県：佐賀大学</v>
      </c>
      <c r="B317" s="39" t="s">
        <v>404</v>
      </c>
      <c r="C317" s="40" t="s">
        <v>16</v>
      </c>
      <c r="D317" s="27" t="s">
        <v>405</v>
      </c>
      <c r="E317" s="41"/>
      <c r="F317" s="39" t="s">
        <v>1065</v>
      </c>
      <c r="G317" s="21" t="s">
        <v>1332</v>
      </c>
      <c r="H317" s="27"/>
      <c r="I317" s="27" t="s">
        <v>1066</v>
      </c>
      <c r="J317" s="42"/>
      <c r="K317" s="3"/>
    </row>
    <row r="318" spans="1:11" hidden="1">
      <c r="A318" s="3" t="str">
        <f t="shared" si="5"/>
        <v>長崎県：長崎大学</v>
      </c>
      <c r="B318" s="2" t="s">
        <v>406</v>
      </c>
      <c r="C318" s="34" t="s">
        <v>16</v>
      </c>
      <c r="D318" s="3" t="s">
        <v>407</v>
      </c>
      <c r="E318" s="35"/>
      <c r="F318" s="2" t="s">
        <v>1067</v>
      </c>
      <c r="G318" s="19" t="s">
        <v>1333</v>
      </c>
      <c r="H318" s="3"/>
      <c r="I318" s="3" t="s">
        <v>1068</v>
      </c>
      <c r="J318" s="4"/>
      <c r="K318" s="3"/>
    </row>
    <row r="319" spans="1:11" hidden="1">
      <c r="A319" s="3" t="str">
        <f t="shared" si="5"/>
        <v>長崎県：長崎県立大学</v>
      </c>
      <c r="B319" s="2" t="s">
        <v>406</v>
      </c>
      <c r="C319" s="34" t="s">
        <v>60</v>
      </c>
      <c r="D319" s="3" t="s">
        <v>408</v>
      </c>
      <c r="E319" s="35"/>
      <c r="F319" s="2" t="s">
        <v>1069</v>
      </c>
      <c r="G319" s="19" t="s">
        <v>1334</v>
      </c>
      <c r="H319" s="3"/>
      <c r="I319" s="3" t="s">
        <v>1070</v>
      </c>
      <c r="J319" s="4"/>
      <c r="K319" s="3"/>
    </row>
    <row r="320" spans="1:11" hidden="1">
      <c r="A320" s="3" t="str">
        <f t="shared" si="5"/>
        <v>長崎県：活水女子大学</v>
      </c>
      <c r="B320" s="2" t="s">
        <v>406</v>
      </c>
      <c r="C320" s="34" t="s">
        <v>17</v>
      </c>
      <c r="D320" s="3" t="s">
        <v>409</v>
      </c>
      <c r="E320" s="35"/>
      <c r="F320" s="2" t="s">
        <v>1071</v>
      </c>
      <c r="G320" s="19" t="s">
        <v>1335</v>
      </c>
      <c r="H320" s="3"/>
      <c r="I320" s="3" t="s">
        <v>1072</v>
      </c>
      <c r="J320" s="4"/>
      <c r="K320" s="3"/>
    </row>
    <row r="321" spans="1:11" ht="16" hidden="1" thickBot="1">
      <c r="A321" s="26" t="str">
        <f t="shared" si="5"/>
        <v>長崎県：長崎純心大学</v>
      </c>
      <c r="B321" s="36" t="s">
        <v>406</v>
      </c>
      <c r="C321" s="37" t="s">
        <v>17</v>
      </c>
      <c r="D321" s="26" t="s">
        <v>410</v>
      </c>
      <c r="E321" s="38"/>
      <c r="F321" s="36" t="s">
        <v>1073</v>
      </c>
      <c r="G321" s="20" t="s">
        <v>1336</v>
      </c>
      <c r="H321" s="26"/>
      <c r="I321" s="26" t="s">
        <v>1074</v>
      </c>
      <c r="J321" s="15"/>
      <c r="K321" s="13"/>
    </row>
    <row r="322" spans="1:11" hidden="1">
      <c r="A322" s="27" t="str">
        <f t="shared" si="5"/>
        <v>熊本県：熊本大学</v>
      </c>
      <c r="B322" s="39" t="s">
        <v>26</v>
      </c>
      <c r="C322" s="40" t="s">
        <v>16</v>
      </c>
      <c r="D322" s="27" t="s">
        <v>411</v>
      </c>
      <c r="E322" s="41"/>
      <c r="F322" s="39" t="s">
        <v>1075</v>
      </c>
      <c r="G322" s="21" t="s">
        <v>1337</v>
      </c>
      <c r="H322" s="27"/>
      <c r="I322" s="27" t="s">
        <v>1076</v>
      </c>
      <c r="J322" s="42"/>
      <c r="K322" s="3"/>
    </row>
    <row r="323" spans="1:11" hidden="1">
      <c r="A323" s="3" t="str">
        <f t="shared" si="5"/>
        <v>熊本県：熊本県立大学</v>
      </c>
      <c r="B323" s="2" t="s">
        <v>26</v>
      </c>
      <c r="C323" s="34" t="s">
        <v>60</v>
      </c>
      <c r="D323" s="3" t="s">
        <v>412</v>
      </c>
      <c r="E323" s="35"/>
      <c r="F323" s="2" t="s">
        <v>1077</v>
      </c>
      <c r="G323" s="19" t="s">
        <v>1338</v>
      </c>
      <c r="H323" s="3"/>
      <c r="I323" s="3" t="s">
        <v>1078</v>
      </c>
      <c r="J323" s="4"/>
      <c r="K323" s="3"/>
    </row>
    <row r="324" spans="1:11" hidden="1">
      <c r="A324" s="3" t="str">
        <f t="shared" ref="A324:A336" si="6">B324&amp;"："&amp;D324</f>
        <v>熊本県：九州看護福祉大学</v>
      </c>
      <c r="B324" s="2" t="s">
        <v>26</v>
      </c>
      <c r="C324" s="34" t="s">
        <v>17</v>
      </c>
      <c r="D324" s="3" t="s">
        <v>413</v>
      </c>
      <c r="E324" s="35"/>
      <c r="F324" s="2" t="s">
        <v>1079</v>
      </c>
      <c r="G324" s="19" t="s">
        <v>1339</v>
      </c>
      <c r="H324" s="3"/>
      <c r="I324" s="3" t="s">
        <v>1080</v>
      </c>
      <c r="J324" s="4"/>
      <c r="K324" s="3"/>
    </row>
    <row r="325" spans="1:11" hidden="1">
      <c r="A325" s="3" t="str">
        <f t="shared" si="6"/>
        <v>熊本県：熊本学園大学</v>
      </c>
      <c r="B325" s="2" t="s">
        <v>26</v>
      </c>
      <c r="C325" s="34" t="s">
        <v>17</v>
      </c>
      <c r="D325" s="3" t="s">
        <v>414</v>
      </c>
      <c r="E325" s="35"/>
      <c r="F325" s="2" t="s">
        <v>1081</v>
      </c>
      <c r="G325" s="19" t="s">
        <v>1340</v>
      </c>
      <c r="H325" s="3"/>
      <c r="I325" s="3" t="s">
        <v>1082</v>
      </c>
      <c r="J325" s="4"/>
      <c r="K325" s="3"/>
    </row>
    <row r="326" spans="1:11" ht="16" hidden="1" thickBot="1">
      <c r="A326" s="26" t="str">
        <f t="shared" si="6"/>
        <v>熊本県：崇城大学</v>
      </c>
      <c r="B326" s="36" t="s">
        <v>26</v>
      </c>
      <c r="C326" s="37" t="s">
        <v>17</v>
      </c>
      <c r="D326" s="26" t="s">
        <v>415</v>
      </c>
      <c r="E326" s="38"/>
      <c r="F326" s="36" t="s">
        <v>1083</v>
      </c>
      <c r="G326" s="20" t="s">
        <v>1341</v>
      </c>
      <c r="H326" s="26"/>
      <c r="I326" s="26" t="s">
        <v>1084</v>
      </c>
      <c r="J326" s="15"/>
      <c r="K326" s="13"/>
    </row>
    <row r="327" spans="1:11" hidden="1">
      <c r="A327" s="27" t="str">
        <f t="shared" si="6"/>
        <v>大分県：大分大学</v>
      </c>
      <c r="B327" s="39" t="s">
        <v>416</v>
      </c>
      <c r="C327" s="40" t="s">
        <v>16</v>
      </c>
      <c r="D327" s="27" t="s">
        <v>417</v>
      </c>
      <c r="E327" s="41"/>
      <c r="F327" s="39" t="s">
        <v>1085</v>
      </c>
      <c r="G327" s="21" t="s">
        <v>1342</v>
      </c>
      <c r="H327" s="27"/>
      <c r="I327" s="27" t="s">
        <v>1086</v>
      </c>
      <c r="J327" s="42"/>
      <c r="K327" s="3"/>
    </row>
    <row r="328" spans="1:11" hidden="1">
      <c r="A328" s="3" t="str">
        <f t="shared" si="6"/>
        <v>大分県：日本文理大学</v>
      </c>
      <c r="B328" s="2" t="s">
        <v>416</v>
      </c>
      <c r="C328" s="34" t="s">
        <v>17</v>
      </c>
      <c r="D328" s="3" t="s">
        <v>418</v>
      </c>
      <c r="E328" s="35"/>
      <c r="F328" s="2" t="s">
        <v>1087</v>
      </c>
      <c r="G328" s="19" t="s">
        <v>1343</v>
      </c>
      <c r="H328" s="3"/>
      <c r="I328" s="3" t="s">
        <v>1088</v>
      </c>
      <c r="J328" s="4"/>
      <c r="K328" s="3"/>
    </row>
    <row r="329" spans="1:11" hidden="1">
      <c r="A329" s="3" t="str">
        <f t="shared" si="6"/>
        <v>大分県：別府溝部学園短期大学</v>
      </c>
      <c r="B329" s="2" t="s">
        <v>416</v>
      </c>
      <c r="C329" s="34" t="s">
        <v>17</v>
      </c>
      <c r="D329" s="3" t="s">
        <v>419</v>
      </c>
      <c r="E329" s="35"/>
      <c r="F329" s="2" t="s">
        <v>1089</v>
      </c>
      <c r="G329" s="19" t="s">
        <v>1344</v>
      </c>
      <c r="H329" s="3"/>
      <c r="I329" s="3" t="s">
        <v>1090</v>
      </c>
      <c r="J329" s="4"/>
      <c r="K329" s="3"/>
    </row>
    <row r="330" spans="1:11" hidden="1">
      <c r="A330" s="3" t="str">
        <f t="shared" si="6"/>
        <v>大分県：別府大学</v>
      </c>
      <c r="B330" s="2" t="s">
        <v>416</v>
      </c>
      <c r="C330" s="34" t="s">
        <v>17</v>
      </c>
      <c r="D330" s="3" t="s">
        <v>420</v>
      </c>
      <c r="E330" s="35"/>
      <c r="F330" s="2" t="s">
        <v>1091</v>
      </c>
      <c r="G330" s="19" t="s">
        <v>1345</v>
      </c>
      <c r="H330" s="3"/>
      <c r="I330" s="3" t="s">
        <v>1092</v>
      </c>
      <c r="J330" s="4"/>
      <c r="K330" s="3"/>
    </row>
    <row r="331" spans="1:11" ht="16" hidden="1" thickBot="1">
      <c r="A331" s="26" t="str">
        <f t="shared" si="6"/>
        <v>宮崎県：宮崎大学</v>
      </c>
      <c r="B331" s="36" t="s">
        <v>421</v>
      </c>
      <c r="C331" s="37" t="s">
        <v>16</v>
      </c>
      <c r="D331" s="26" t="s">
        <v>422</v>
      </c>
      <c r="E331" s="38"/>
      <c r="F331" s="36" t="s">
        <v>1093</v>
      </c>
      <c r="G331" s="20" t="s">
        <v>1346</v>
      </c>
      <c r="H331" s="26"/>
      <c r="I331" s="26" t="s">
        <v>1094</v>
      </c>
      <c r="J331" s="15"/>
      <c r="K331" s="13"/>
    </row>
    <row r="332" spans="1:11" hidden="1">
      <c r="A332" s="27" t="str">
        <f t="shared" si="6"/>
        <v>宮崎県：南九州大学</v>
      </c>
      <c r="B332" s="39" t="s">
        <v>421</v>
      </c>
      <c r="C332" s="40" t="s">
        <v>17</v>
      </c>
      <c r="D332" s="27" t="s">
        <v>423</v>
      </c>
      <c r="E332" s="41"/>
      <c r="F332" s="39" t="s">
        <v>1095</v>
      </c>
      <c r="G332" s="21" t="s">
        <v>1347</v>
      </c>
      <c r="H332" s="27"/>
      <c r="I332" s="27" t="s">
        <v>1096</v>
      </c>
      <c r="J332" s="42"/>
      <c r="K332" s="3"/>
    </row>
    <row r="333" spans="1:11" hidden="1">
      <c r="A333" s="3" t="str">
        <f t="shared" si="6"/>
        <v>鹿児島県：鹿児島大学</v>
      </c>
      <c r="B333" s="2" t="s">
        <v>424</v>
      </c>
      <c r="C333" s="34" t="s">
        <v>16</v>
      </c>
      <c r="D333" s="3" t="s">
        <v>425</v>
      </c>
      <c r="E333" s="35"/>
      <c r="F333" s="2" t="s">
        <v>1097</v>
      </c>
      <c r="G333" s="19" t="s">
        <v>1348</v>
      </c>
      <c r="H333" s="3"/>
      <c r="I333" s="3" t="s">
        <v>1098</v>
      </c>
      <c r="J333" s="4"/>
      <c r="K333" s="3"/>
    </row>
    <row r="334" spans="1:11" hidden="1">
      <c r="A334" s="3" t="str">
        <f t="shared" si="6"/>
        <v>鹿児島県：鹿児島国際大学</v>
      </c>
      <c r="B334" s="2" t="s">
        <v>424</v>
      </c>
      <c r="C334" s="34" t="s">
        <v>17</v>
      </c>
      <c r="D334" s="3" t="s">
        <v>426</v>
      </c>
      <c r="E334" s="35"/>
      <c r="F334" s="2" t="s">
        <v>1099</v>
      </c>
      <c r="G334" s="19" t="s">
        <v>1349</v>
      </c>
      <c r="H334" s="3"/>
      <c r="I334" s="3" t="s">
        <v>1100</v>
      </c>
      <c r="J334" s="4"/>
      <c r="K334" s="3"/>
    </row>
    <row r="335" spans="1:11" hidden="1">
      <c r="A335" s="3" t="str">
        <f t="shared" si="6"/>
        <v>沖縄県：琉球大学</v>
      </c>
      <c r="B335" s="2" t="s">
        <v>427</v>
      </c>
      <c r="C335" s="34" t="s">
        <v>16</v>
      </c>
      <c r="D335" s="3" t="s">
        <v>428</v>
      </c>
      <c r="E335" s="35"/>
      <c r="F335" s="2" t="s">
        <v>1101</v>
      </c>
      <c r="G335" s="19" t="s">
        <v>1350</v>
      </c>
      <c r="H335" s="3"/>
      <c r="I335" s="3" t="s">
        <v>1102</v>
      </c>
      <c r="J335" s="4"/>
      <c r="K335" s="3"/>
    </row>
    <row r="336" spans="1:11" ht="16" hidden="1" thickBot="1">
      <c r="A336" s="26" t="str">
        <f t="shared" si="6"/>
        <v>沖縄県：沖縄国際大学</v>
      </c>
      <c r="B336" s="36" t="s">
        <v>427</v>
      </c>
      <c r="C336" s="37" t="s">
        <v>17</v>
      </c>
      <c r="D336" s="26" t="s">
        <v>429</v>
      </c>
      <c r="E336" s="38"/>
      <c r="F336" s="36" t="s">
        <v>1103</v>
      </c>
      <c r="G336" s="20" t="s">
        <v>1351</v>
      </c>
      <c r="H336" s="26"/>
      <c r="I336" s="26" t="s">
        <v>1104</v>
      </c>
      <c r="J336" s="15"/>
      <c r="K336" s="13"/>
    </row>
    <row r="337" spans="1:11" hidden="1">
      <c r="A337" s="27"/>
      <c r="B337" s="39"/>
      <c r="C337" s="40"/>
      <c r="D337" s="27"/>
      <c r="E337" s="41"/>
      <c r="F337" s="39"/>
      <c r="G337" s="21"/>
      <c r="H337" s="27"/>
      <c r="I337" s="27"/>
      <c r="J337" s="42"/>
      <c r="K337" s="3"/>
    </row>
    <row r="338" spans="1:11" hidden="1">
      <c r="A338" s="3"/>
      <c r="B338" s="2"/>
      <c r="C338" s="34"/>
      <c r="D338" s="3"/>
      <c r="E338" s="35"/>
      <c r="F338" s="2"/>
      <c r="G338" s="19"/>
      <c r="H338" s="3"/>
      <c r="I338" s="3"/>
      <c r="J338" s="4"/>
      <c r="K338" s="3"/>
    </row>
    <row r="339" spans="1:11" hidden="1">
      <c r="A339" s="3"/>
      <c r="B339" s="2"/>
      <c r="C339" s="34"/>
      <c r="D339" s="3"/>
      <c r="E339" s="35"/>
      <c r="F339" s="2"/>
      <c r="G339" s="19"/>
      <c r="H339" s="3"/>
      <c r="I339" s="3"/>
      <c r="J339" s="4"/>
      <c r="K339" s="3"/>
    </row>
    <row r="340" spans="1:11" hidden="1">
      <c r="A340" s="3"/>
      <c r="B340" s="2"/>
      <c r="C340" s="34"/>
      <c r="D340" s="3"/>
      <c r="E340" s="35"/>
      <c r="F340" s="2"/>
      <c r="G340" s="19"/>
      <c r="H340" s="3"/>
      <c r="I340" s="3"/>
      <c r="J340" s="4"/>
      <c r="K340" s="3"/>
    </row>
    <row r="341" spans="1:11" ht="16" hidden="1" thickBot="1">
      <c r="A341" s="26"/>
      <c r="B341" s="36"/>
      <c r="C341" s="37"/>
      <c r="D341" s="26"/>
      <c r="E341" s="38"/>
      <c r="F341" s="36"/>
      <c r="G341" s="20"/>
      <c r="H341" s="26"/>
      <c r="I341" s="26"/>
      <c r="J341" s="15"/>
      <c r="K341" s="13"/>
    </row>
  </sheetData>
  <sheetProtection algorithmName="SHA-512" hashValue="iUjmOXCe+Y7ittnxxufIhyyz+8pyYzerLRncE2k3JnF+c/JXJ9TMjEzI939dmGzMUeJ0jW7SfrtcrcD/ELPFkw==" saltValue="Dp84pJnVAkUalmjztgxyjA==" spinCount="100000" sheet="1" scenarios="1" selectLockedCells="1" selectUnlockedCells="1"/>
  <phoneticPr fontId="1"/>
  <conditionalFormatting sqref="A3:A341">
    <cfRule type="containsText" dxfId="17" priority="2" operator="containsText" text="該当校なし">
      <formula>NOT(ISERROR(SEARCH("該当校なし",A3)))</formula>
    </cfRule>
  </conditionalFormatting>
  <conditionalFormatting sqref="E2:E341 G3:G43 D3:D341">
    <cfRule type="containsText" dxfId="16" priority="7" operator="containsText" text="該当校なし">
      <formula>NOT(ISERROR(SEARCH("該当校なし",D2)))</formula>
    </cfRule>
  </conditionalFormatting>
  <conditionalFormatting sqref="G45:G341">
    <cfRule type="containsText" dxfId="15" priority="8" operator="containsText" text="該当校なし">
      <formula>NOT(ISERROR(SEARCH("該当校なし",G45)))</formula>
    </cfRule>
  </conditionalFormatting>
  <conditionalFormatting sqref="G2:H2">
    <cfRule type="containsText" dxfId="14" priority="34" operator="containsText" text="該当校なし">
      <formula>NOT(ISERROR(SEARCH("該当校なし",G2)))</formula>
    </cfRule>
  </conditionalFormatting>
  <conditionalFormatting sqref="H3:J341">
    <cfRule type="containsText" dxfId="13" priority="1" operator="containsText" text="該当校なし">
      <formula>NOT(ISERROR(SEARCH("該当校なし",H3)))</formula>
    </cfRule>
  </conditionalFormatting>
  <conditionalFormatting sqref="J2:K2">
    <cfRule type="containsText" dxfId="12" priority="28" operator="containsText" text="該当校なし">
      <formula>NOT(ISERROR(SEARCH("該当校なし",J2)))</formula>
    </cfRule>
  </conditionalFormatting>
  <dataValidations count="1">
    <dataValidation type="list" allowBlank="1" showInputMessage="1" showErrorMessage="1" sqref="L3:L4 L21:L32" xr:uid="{BF4FCA19-5E92-C447-9754-0C0D831B1366}">
      <formula1>"１行（一口）,２行（二口）"</formula1>
    </dataValidation>
  </dataValidation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sheetPr>
  <dimension ref="A1:I47"/>
  <sheetViews>
    <sheetView showGridLines="0" tabSelected="1" zoomScale="114" zoomScaleNormal="85" zoomScalePageLayoutView="85" workbookViewId="0">
      <selection activeCell="A19" sqref="A19"/>
    </sheetView>
  </sheetViews>
  <sheetFormatPr baseColWidth="10" defaultColWidth="12.83203125" defaultRowHeight="15"/>
  <cols>
    <col min="1" max="1" width="28" style="5" bestFit="1" customWidth="1"/>
    <col min="2" max="2" width="10.33203125" style="5" bestFit="1" customWidth="1"/>
    <col min="3" max="3" width="8.1640625" style="5" customWidth="1"/>
    <col min="4" max="4" width="20.1640625" style="5" customWidth="1"/>
    <col min="5" max="5" width="14" style="5" bestFit="1" customWidth="1"/>
    <col min="6" max="6" width="34.1640625" style="5" bestFit="1" customWidth="1"/>
    <col min="7" max="8" width="20" style="5" bestFit="1" customWidth="1"/>
    <col min="9" max="9" width="26" style="5" customWidth="1"/>
    <col min="10" max="10" width="34.1640625" style="5" bestFit="1" customWidth="1"/>
    <col min="11" max="12" width="20" style="5" bestFit="1" customWidth="1"/>
    <col min="13" max="13" width="31.1640625" style="5" bestFit="1" customWidth="1"/>
    <col min="14" max="16384" width="12.83203125" style="5"/>
  </cols>
  <sheetData>
    <row r="1" spans="1:6">
      <c r="A1" s="5" t="s">
        <v>29</v>
      </c>
    </row>
    <row r="3" spans="1:6">
      <c r="A3" t="s">
        <v>30</v>
      </c>
    </row>
    <row r="4" spans="1:6">
      <c r="A4" s="5" t="s">
        <v>1105</v>
      </c>
    </row>
    <row r="5" spans="1:6">
      <c r="D5" s="54" t="s">
        <v>1436</v>
      </c>
      <c r="E5" s="5" t="s">
        <v>1437</v>
      </c>
    </row>
    <row r="7" spans="1:6">
      <c r="B7" s="5" t="s">
        <v>31</v>
      </c>
    </row>
    <row r="8" spans="1:6">
      <c r="D8" s="61"/>
      <c r="E8" s="60" t="str">
        <f>IF(D8="","",IF(D11="",VLOOKUP(D8,大学一覧!L2:N4,2,FALSE),IF(VLOOKUP(D11,大学一覧!$L$5:$M$10,2,FALSE)&gt;0,"0",VLOOKUP(D8,大学一覧!L2:N4,2,FALSE))))</f>
        <v/>
      </c>
    </row>
    <row r="9" spans="1:6">
      <c r="D9" s="59"/>
      <c r="E9" s="60"/>
      <c r="F9" s="9" t="str">
        <f>IF(OR(D8="",D11=""),"",IF(VLOOKUP(D8&amp;D11,大学一覧!N15:O32,2,FALSE)=0,"",VLOOKUP(D8&amp;D11,大学一覧!N15:O32,2,FALSE)))</f>
        <v/>
      </c>
    </row>
    <row r="10" spans="1:6">
      <c r="B10" s="5" t="s">
        <v>39</v>
      </c>
      <c r="C10" s="59"/>
      <c r="D10" s="59"/>
      <c r="E10" s="59"/>
    </row>
    <row r="11" spans="1:6">
      <c r="D11" s="61"/>
      <c r="E11" s="60" t="str">
        <f>IF(D11="","",VLOOKUP(D11,大学一覧!$L$5:$M$10,2,FALSE))</f>
        <v/>
      </c>
    </row>
    <row r="12" spans="1:6">
      <c r="C12" s="59"/>
      <c r="D12" s="59"/>
      <c r="E12" s="59"/>
    </row>
    <row r="13" spans="1:6">
      <c r="C13" s="59"/>
      <c r="D13" s="59"/>
      <c r="E13" s="59"/>
    </row>
    <row r="14" spans="1:6">
      <c r="C14" s="59"/>
      <c r="D14" s="59" t="s">
        <v>41</v>
      </c>
      <c r="E14" s="60">
        <f>SUM(E8:E11)</f>
        <v>0</v>
      </c>
    </row>
    <row r="18" spans="1:9" s="8" customFormat="1" ht="21" customHeight="1">
      <c r="A18" s="4"/>
      <c r="B18" s="4" t="s">
        <v>28</v>
      </c>
      <c r="C18" s="57" t="s">
        <v>49</v>
      </c>
      <c r="D18" s="4" t="s">
        <v>20</v>
      </c>
      <c r="E18" s="4" t="s">
        <v>0</v>
      </c>
      <c r="F18" s="4" t="s">
        <v>1</v>
      </c>
      <c r="G18" s="4" t="s">
        <v>2</v>
      </c>
      <c r="H18" s="4" t="s">
        <v>3</v>
      </c>
      <c r="I18" s="4" t="s">
        <v>6</v>
      </c>
    </row>
    <row r="19" spans="1:9" s="9" customFormat="1" ht="20" customHeight="1">
      <c r="A19" s="10"/>
      <c r="B19" s="4" t="str">
        <f>IF($A19="","",IF(B20="",VLOOKUP($A19,大学一覧!$A:$J,2,FALSE),B20))</f>
        <v/>
      </c>
      <c r="C19" s="52" t="str">
        <f>IF($A19="","",IF(C20="",IF(VLOOKUP($A19,大学一覧!$A:$J,3,FALSE)="","",VLOOKUP($A19,大学一覧!$A:$J,3,FALSE)),C20))</f>
        <v/>
      </c>
      <c r="D19" s="6" t="str">
        <f>IF($A19="","",IF(D20="",VLOOKUP($A19,大学一覧!$A:$J,4,FALSE),D20))</f>
        <v/>
      </c>
      <c r="E19" s="4" t="str">
        <f>IF($A19="","",IF(E20="",VLOOKUP($A19,大学一覧!$A:$J,6,FALSE),E20))</f>
        <v/>
      </c>
      <c r="F19" s="14" t="str">
        <f>IF($A19="","",IF(F20="",VLOOKUP($A19,大学一覧!$A:$J,7,FALSE),F20))</f>
        <v/>
      </c>
      <c r="G19" s="4" t="str">
        <f>IF($A19="","",IF(G20="",VLOOKUP($A19,大学一覧!$A:$J,9,FALSE),G20))</f>
        <v/>
      </c>
      <c r="H19" s="4" t="str">
        <f>IF($A19="","",IF(H20="",IF(VLOOKUP($A19,大学一覧!$A:$J,10,FALSE)="","",VLOOKUP($A19,大学一覧!$A:$J,10,FALSE)),H20))</f>
        <v/>
      </c>
      <c r="I19" s="4" t="str">
        <f>IF(A19="","",IF(I20="","下記にご記入ください",I20))</f>
        <v/>
      </c>
    </row>
    <row r="20" spans="1:9" s="7" customFormat="1" ht="42" customHeight="1">
      <c r="A20" s="11" t="s">
        <v>5</v>
      </c>
      <c r="B20" s="10"/>
      <c r="C20" s="53"/>
      <c r="D20" s="10"/>
      <c r="E20" s="10"/>
      <c r="F20" s="10"/>
      <c r="G20" s="10"/>
      <c r="H20" s="10"/>
      <c r="I20" s="48"/>
    </row>
    <row r="21" spans="1:9">
      <c r="A21" s="69" t="str">
        <f>IF(D8="２行（二口）","2行目の内容をご入力ください→","")</f>
        <v/>
      </c>
      <c r="B21" s="69"/>
      <c r="C21" s="70"/>
      <c r="D21" s="66"/>
      <c r="E21" s="67"/>
      <c r="F21" s="67"/>
      <c r="G21" s="67"/>
      <c r="H21" s="68"/>
    </row>
    <row r="25" spans="1:9">
      <c r="E25" s="5" t="s">
        <v>29</v>
      </c>
    </row>
    <row r="27" spans="1:9">
      <c r="E27" s="54" t="s">
        <v>1440</v>
      </c>
      <c r="F27" s="5" t="str">
        <f>IF(A19="","",D19)</f>
        <v/>
      </c>
    </row>
    <row r="28" spans="1:9">
      <c r="E28" s="54"/>
    </row>
    <row r="29" spans="1:9">
      <c r="E29" s="54" t="s">
        <v>1438</v>
      </c>
      <c r="F29" s="63"/>
    </row>
    <row r="30" spans="1:9">
      <c r="E30" s="54"/>
    </row>
    <row r="31" spans="1:9">
      <c r="E31" s="54" t="s">
        <v>42</v>
      </c>
      <c r="F31" s="5" t="str">
        <f>IF(A19="","",F19)</f>
        <v/>
      </c>
    </row>
    <row r="32" spans="1:9">
      <c r="E32" s="54"/>
    </row>
    <row r="33" spans="5:6">
      <c r="E33" s="54" t="s">
        <v>43</v>
      </c>
      <c r="F33" s="5" t="str">
        <f>IF(A19="","",G19)</f>
        <v/>
      </c>
    </row>
    <row r="34" spans="5:6">
      <c r="E34" s="54"/>
    </row>
    <row r="35" spans="5:6">
      <c r="E35" s="54" t="s">
        <v>44</v>
      </c>
      <c r="F35" s="5" t="str">
        <f>IF(A19="","",H19)</f>
        <v/>
      </c>
    </row>
    <row r="36" spans="5:6">
      <c r="E36" s="54"/>
    </row>
    <row r="37" spans="5:6">
      <c r="E37" s="54" t="s">
        <v>45</v>
      </c>
      <c r="F37" s="5" t="str">
        <f>IF(I19&lt;&gt;"下記にご記入ください",I19,"")</f>
        <v/>
      </c>
    </row>
    <row r="39" spans="5:6">
      <c r="E39" s="54" t="s">
        <v>1439</v>
      </c>
      <c r="F39" s="63"/>
    </row>
    <row r="41" spans="5:6">
      <c r="E41" s="54" t="s">
        <v>1451</v>
      </c>
      <c r="F41" s="63"/>
    </row>
    <row r="43" spans="5:6">
      <c r="E43" s="54" t="s">
        <v>1452</v>
      </c>
      <c r="F43" s="63"/>
    </row>
    <row r="45" spans="5:6">
      <c r="E45" s="54" t="str">
        <f>IF(D11="","",IF(D11="申し込まない","","広告原稿："))</f>
        <v/>
      </c>
      <c r="F45" s="63"/>
    </row>
    <row r="47" spans="5:6">
      <c r="F47" s="5" t="str">
        <f>IF(F45="","",HLOOKUP(F45,協賛data!N3:Q6,4,FALSE))</f>
        <v/>
      </c>
    </row>
  </sheetData>
  <sheetProtection algorithmName="SHA-512" hashValue="Z7UNThxtcqKP6NioEi5zhujTW3qF61lWMxtTn7NS8vaRexhsXFyVNBRwSYXuYHdKTHXUmyiXXual55eLju7I7A==" saltValue="g9x1Hkdl5A+yV/OUJmk5Ng==" spinCount="100000" sheet="1" objects="1" scenarios="1" selectLockedCells="1"/>
  <mergeCells count="2">
    <mergeCell ref="D21:H21"/>
    <mergeCell ref="A21:C21"/>
  </mergeCells>
  <phoneticPr fontId="1"/>
  <conditionalFormatting sqref="A19">
    <cfRule type="containsBlanks" dxfId="11" priority="47">
      <formula>LEN(TRIM(A19))=0</formula>
    </cfRule>
  </conditionalFormatting>
  <conditionalFormatting sqref="B20:I20">
    <cfRule type="expression" dxfId="10" priority="53">
      <formula>$A$19&lt;&gt;0</formula>
    </cfRule>
  </conditionalFormatting>
  <conditionalFormatting sqref="D8 D11">
    <cfRule type="containsBlanks" dxfId="9" priority="11">
      <formula>LEN(TRIM(D8))=0</formula>
    </cfRule>
  </conditionalFormatting>
  <conditionalFormatting sqref="D21">
    <cfRule type="expression" dxfId="8" priority="6">
      <formula>AND($D$8="2行（二口）",$D$21="")</formula>
    </cfRule>
  </conditionalFormatting>
  <conditionalFormatting sqref="F18 H18:I18">
    <cfRule type="containsText" dxfId="7" priority="52" operator="containsText" text="該当校なし">
      <formula>NOT(ISERROR(SEARCH("該当校なし",F18)))</formula>
    </cfRule>
  </conditionalFormatting>
  <conditionalFormatting sqref="F27 F31 F33 F35 F37">
    <cfRule type="containsBlanks" dxfId="6" priority="9">
      <formula>LEN(TRIM(F27))=0</formula>
    </cfRule>
  </conditionalFormatting>
  <conditionalFormatting sqref="F29">
    <cfRule type="containsBlanks" dxfId="5" priority="5">
      <formula>LEN(TRIM(F29))=0</formula>
    </cfRule>
  </conditionalFormatting>
  <conditionalFormatting sqref="F39 F41 F43">
    <cfRule type="containsBlanks" dxfId="4" priority="4">
      <formula>LEN(TRIM(F39))=0</formula>
    </cfRule>
  </conditionalFormatting>
  <conditionalFormatting sqref="F45">
    <cfRule type="notContainsBlanks" dxfId="3" priority="2">
      <formula>LEN(TRIM(F45))&gt;0</formula>
    </cfRule>
    <cfRule type="expression" dxfId="2" priority="54">
      <formula>$E$45&lt;&gt;""</formula>
    </cfRule>
  </conditionalFormatting>
  <conditionalFormatting sqref="I19">
    <cfRule type="notContainsBlanks" dxfId="1" priority="50">
      <formula>LEN(TRIM(I19))&gt;0</formula>
    </cfRule>
  </conditionalFormatting>
  <dataValidations xWindow="435" yWindow="298" count="1">
    <dataValidation type="list" allowBlank="1" showInputMessage="1" showErrorMessage="1" sqref="F41" xr:uid="{B4389E28-5458-D941-A4FC-899C99B014D8}">
      <formula1>"銀行振込,現金支払い"</formula1>
    </dataValidation>
  </dataValidations>
  <pageMargins left="0.7" right="0.7" top="0.75" bottom="0.75" header="0.3" footer="0.3"/>
  <pageSetup paperSize="9" scale="31" orientation="portrait" horizontalDpi="4294967292" verticalDpi="4294967292"/>
  <colBreaks count="1" manualBreakCount="1">
    <brk id="8" max="1048575" man="1"/>
  </colBreaks>
  <ignoredErrors>
    <ignoredError sqref="J19:XFD20 A24:D25 A78:D1048576 J18:XFD18 E75:XFD1048576 D22:XFD22 J21:XFD21" emptyCellReference="1"/>
  </ignoredErrors>
  <extLst>
    <ext xmlns:x14="http://schemas.microsoft.com/office/spreadsheetml/2009/9/main" uri="{CCE6A557-97BC-4b89-ADB6-D9C93CAAB3DF}">
      <x14:dataValidations xmlns:xm="http://schemas.microsoft.com/office/excel/2006/main" xWindow="435" yWindow="298" count="5">
        <x14:dataValidation type="list" allowBlank="1" showInputMessage="1" showErrorMessage="1" xr:uid="{1E9723AF-5F25-5849-9D7B-A6B0BC831785}">
          <x14:formula1>
            <xm:f>大学一覧!$A$3:$A$336</xm:f>
          </x14:formula1>
          <xm:sqref>A19</xm:sqref>
        </x14:dataValidation>
        <x14:dataValidation type="list" allowBlank="1" showInputMessage="1" showErrorMessage="1" xr:uid="{00BFF0E6-1245-EB4F-9493-812FC7A54D1D}">
          <x14:formula1>
            <xm:f>大学一覧!$L$2:$L$4</xm:f>
          </x14:formula1>
          <xm:sqref>D8</xm:sqref>
        </x14:dataValidation>
        <x14:dataValidation type="list" allowBlank="1" showInputMessage="1" showErrorMessage="1" xr:uid="{1B9A53BA-26DF-3C4A-9BD8-98C306B7F318}">
          <x14:formula1>
            <xm:f>大学一覧!$L$5:$L$10</xm:f>
          </x14:formula1>
          <xm:sqref>D11</xm:sqref>
        </x14:dataValidation>
        <x14:dataValidation type="list" allowBlank="1" showInputMessage="1" showErrorMessage="1" xr:uid="{00000000-0002-0000-0000-000000000000}">
          <x14:formula1>
            <xm:f>大学一覧!$L$39:$L$42</xm:f>
          </x14:formula1>
          <xm:sqref>C20</xm:sqref>
        </x14:dataValidation>
        <x14:dataValidation type="list" allowBlank="1" showInputMessage="1" showErrorMessage="1" xr:uid="{4354968A-BB2C-E449-B6BE-763568E375B2}">
          <x14:formula1>
            <xm:f>協賛data!$N$3:$R$3</xm:f>
          </x14:formula1>
          <xm:sqref>F45</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5"/>
  </sheetPr>
  <dimension ref="A1:Q6"/>
  <sheetViews>
    <sheetView showGridLines="0" workbookViewId="0">
      <selection activeCell="A6" sqref="A6:XFD8"/>
    </sheetView>
  </sheetViews>
  <sheetFormatPr baseColWidth="10" defaultColWidth="12.83203125" defaultRowHeight="16" customHeight="1"/>
  <cols>
    <col min="1" max="1" width="20" style="7" bestFit="1" customWidth="1"/>
    <col min="2" max="2" width="10.33203125" style="7" bestFit="1" customWidth="1"/>
    <col min="3" max="3" width="6.33203125" style="8" customWidth="1"/>
    <col min="4" max="4" width="19" style="7" bestFit="1" customWidth="1"/>
    <col min="5" max="5" width="14" style="7" bestFit="1" customWidth="1"/>
    <col min="6" max="6" width="42.33203125" style="7" customWidth="1"/>
    <col min="7" max="8" width="20" style="7" bestFit="1" customWidth="1"/>
    <col min="9" max="9" width="2.6640625" style="7" customWidth="1"/>
    <col min="10" max="10" width="19.33203125" style="7" bestFit="1" customWidth="1"/>
    <col min="11" max="11" width="31.83203125" style="7" customWidth="1"/>
    <col min="12" max="12" width="30.5" style="7" bestFit="1" customWidth="1"/>
    <col min="13" max="13" width="10.33203125" style="7" bestFit="1" customWidth="1"/>
    <col min="14" max="17" width="9.33203125" style="7" customWidth="1"/>
    <col min="18" max="16384" width="12.83203125" style="7"/>
  </cols>
  <sheetData>
    <row r="1" spans="1:17" ht="16" customHeight="1">
      <c r="B1" s="7" t="s">
        <v>1432</v>
      </c>
    </row>
    <row r="3" spans="1:17" s="8" customFormat="1" ht="16" customHeight="1">
      <c r="A3" s="3" t="s">
        <v>20</v>
      </c>
      <c r="B3" s="4" t="s">
        <v>28</v>
      </c>
      <c r="C3" s="57" t="s">
        <v>49</v>
      </c>
      <c r="D3" s="3" t="s">
        <v>20</v>
      </c>
      <c r="E3" s="3" t="s">
        <v>0</v>
      </c>
      <c r="F3" s="3" t="s">
        <v>1</v>
      </c>
      <c r="G3" s="3" t="s">
        <v>2</v>
      </c>
      <c r="H3" s="3" t="s">
        <v>3</v>
      </c>
      <c r="I3" s="7"/>
      <c r="J3" s="3" t="s">
        <v>1441</v>
      </c>
      <c r="K3" s="3" t="s">
        <v>6</v>
      </c>
      <c r="L3" s="3" t="s">
        <v>1442</v>
      </c>
      <c r="N3" s="4" t="s">
        <v>1443</v>
      </c>
      <c r="O3" s="4" t="s">
        <v>1444</v>
      </c>
      <c r="P3" s="4" t="s">
        <v>1446</v>
      </c>
      <c r="Q3" s="4" t="s">
        <v>1445</v>
      </c>
    </row>
    <row r="4" spans="1:17" ht="16" customHeight="1">
      <c r="A4" s="3" t="str">
        <f>IF(大学!A19="","",大学!A19)</f>
        <v/>
      </c>
      <c r="B4" s="4" t="str">
        <f>IF(A4="","",大学!B19)</f>
        <v/>
      </c>
      <c r="C4" s="4" t="str">
        <f>IF(A4="","",大学!C19)</f>
        <v/>
      </c>
      <c r="D4" s="3" t="str">
        <f>IF(A4="","",大学!D19)</f>
        <v/>
      </c>
      <c r="E4" s="3" t="str">
        <f>IF(A4="","",大学!E19)</f>
        <v/>
      </c>
      <c r="F4" s="3" t="str">
        <f>IF(協賛data!A4="","",大学!F19)</f>
        <v/>
      </c>
      <c r="G4" s="3" t="str">
        <f>IF(A4="","",大学!G19)</f>
        <v/>
      </c>
      <c r="H4" s="3" t="str">
        <f>IF(A4="","",大学!H19)</f>
        <v/>
      </c>
      <c r="J4" s="44" t="str">
        <f>IF(B4="","",大学!F29)</f>
        <v/>
      </c>
      <c r="K4" s="3" t="str">
        <f>IF(A4="","",大学!I19)</f>
        <v/>
      </c>
      <c r="L4" s="44" t="str">
        <f>IF(A4="","",大学!F39)</f>
        <v/>
      </c>
      <c r="N4" s="4" t="str">
        <f>IF(大学!$F$45=協賛data!N3,"○","")</f>
        <v/>
      </c>
      <c r="O4" s="4" t="str">
        <f>IF(大学!$F$45=協賛data!O3,"○","")</f>
        <v/>
      </c>
      <c r="P4" s="4" t="str">
        <f>IF(大学!$F$45=協賛data!P3,"○","")</f>
        <v/>
      </c>
      <c r="Q4" s="4" t="str">
        <f>IF(大学!$F$45=協賛data!Q3,"○","")</f>
        <v/>
      </c>
    </row>
    <row r="5" spans="1:17" ht="16" customHeight="1">
      <c r="E5" s="57" t="str">
        <f>IF(OR(大学!D21="",大学!D8&lt;&gt;"2行（二口）"),"",大学!D21)</f>
        <v/>
      </c>
      <c r="F5" s="64"/>
      <c r="G5" s="64"/>
      <c r="H5" s="58"/>
    </row>
    <row r="6" spans="1:17" ht="16" customHeight="1">
      <c r="N6" s="65" t="s">
        <v>1447</v>
      </c>
      <c r="O6" s="65" t="s">
        <v>1450</v>
      </c>
      <c r="P6" s="65" t="s">
        <v>1448</v>
      </c>
      <c r="Q6" s="65" t="s">
        <v>1449</v>
      </c>
    </row>
  </sheetData>
  <sheetProtection algorithmName="SHA-512" hashValue="6jZ3asvqEFBrBsk7QRhYcAEwL1p9m0q51v4qPua40HYRYxExguUuTR6NI6M2kpto/++OICgJt4zTPZ2zDaOJOg==" saltValue="Hmc2tSy2P7YgeF953rsk7A==" spinCount="100000" sheet="1" objects="1" scenarios="1"/>
  <phoneticPr fontId="1"/>
  <conditionalFormatting sqref="F3 H3 J3:L3">
    <cfRule type="containsText" dxfId="0" priority="12" operator="containsText" text="該当校なし">
      <formula>NOT(ISERROR(SEARCH("該当校なし",F3)))</formula>
    </cfRule>
  </conditionalFormatting>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3</vt:i4>
      </vt:variant>
    </vt:vector>
  </HeadingPairs>
  <TitlesOfParts>
    <vt:vector size="3" baseType="lpstr">
      <vt:lpstr>大学一覧</vt:lpstr>
      <vt:lpstr>大学</vt:lpstr>
      <vt:lpstr>協賛data</vt:lpstr>
    </vt:vector>
  </TitlesOfParts>
  <Manager>佐々木　隆太</Manager>
  <Company>大成高等学校</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加盟登録申請書</dc:title>
  <dc:subject/>
  <dc:creator>佐々木　隆太</dc:creator>
  <cp:keywords/>
  <dc:description/>
  <cp:lastModifiedBy>R.Sasaki</cp:lastModifiedBy>
  <cp:lastPrinted>2018-02-04T01:55:12Z</cp:lastPrinted>
  <dcterms:created xsi:type="dcterms:W3CDTF">2016-08-23T01:06:08Z</dcterms:created>
  <dcterms:modified xsi:type="dcterms:W3CDTF">2023-10-31T07:23:20Z</dcterms:modified>
  <cp:category>弓道</cp:category>
</cp:coreProperties>
</file>